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800" windowHeight="12300" activeTab="3"/>
  </bookViews>
  <sheets>
    <sheet name="Senior B Cup" sheetId="1" r:id="rId1"/>
    <sheet name="Junior B Cup" sheetId="2" r:id="rId2"/>
    <sheet name="Minor B Cup" sheetId="3" r:id="rId3"/>
    <sheet name="First Year B Cup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 l="1"/>
  <c r="F39" i="4" s="1"/>
  <c r="E38" i="4"/>
  <c r="I38" i="4" s="1"/>
  <c r="F37" i="4"/>
  <c r="E37" i="4"/>
  <c r="E36" i="4"/>
  <c r="F36" i="4" s="1"/>
  <c r="E35" i="4"/>
  <c r="F35" i="4" s="1"/>
  <c r="F34" i="4"/>
  <c r="E34" i="4"/>
  <c r="I34" i="4" s="1"/>
  <c r="E33" i="4"/>
  <c r="F33" i="4" s="1"/>
  <c r="E32" i="4"/>
  <c r="I32" i="4" s="1"/>
  <c r="E31" i="4"/>
  <c r="F31" i="4" s="1"/>
  <c r="E30" i="4"/>
  <c r="I30" i="4" s="1"/>
  <c r="F29" i="4"/>
  <c r="E29" i="4"/>
  <c r="E28" i="4"/>
  <c r="F28" i="4" s="1"/>
  <c r="E27" i="4"/>
  <c r="F27" i="4" s="1"/>
  <c r="E26" i="4"/>
  <c r="I26" i="4" s="1"/>
  <c r="F25" i="4"/>
  <c r="E25" i="4"/>
  <c r="E24" i="4"/>
  <c r="I24" i="4" s="1"/>
  <c r="E23" i="4"/>
  <c r="F23" i="4" s="1"/>
  <c r="F22" i="4"/>
  <c r="E22" i="4"/>
  <c r="I22" i="4" s="1"/>
  <c r="E21" i="4"/>
  <c r="F21" i="4" s="1"/>
  <c r="I20" i="4"/>
  <c r="E20" i="4"/>
  <c r="F20" i="4" s="1"/>
  <c r="E19" i="4"/>
  <c r="F19" i="4" s="1"/>
  <c r="L18" i="4"/>
  <c r="E18" i="4"/>
  <c r="I18" i="4" s="1"/>
  <c r="E17" i="4"/>
  <c r="F17" i="4" s="1"/>
  <c r="L16" i="4"/>
  <c r="E16" i="4"/>
  <c r="F16" i="4" s="1"/>
  <c r="E15" i="4"/>
  <c r="F15" i="4" s="1"/>
  <c r="L14" i="4"/>
  <c r="E14" i="4"/>
  <c r="I14" i="4" s="1"/>
  <c r="E13" i="4"/>
  <c r="F13" i="4" s="1"/>
  <c r="L12" i="4"/>
  <c r="E12" i="4"/>
  <c r="F12" i="4" s="1"/>
  <c r="I12" i="4" s="1"/>
  <c r="E11" i="4"/>
  <c r="F11" i="4" s="1"/>
  <c r="L10" i="4"/>
  <c r="E10" i="4"/>
  <c r="I10" i="4" s="1"/>
  <c r="E9" i="4"/>
  <c r="F9" i="4" s="1"/>
  <c r="L8" i="4"/>
  <c r="I8" i="4"/>
  <c r="E8" i="4"/>
  <c r="F8" i="4" s="1"/>
  <c r="E39" i="3"/>
  <c r="F39" i="3" s="1"/>
  <c r="L38" i="3"/>
  <c r="E38" i="3"/>
  <c r="F38" i="3" s="1"/>
  <c r="E37" i="3"/>
  <c r="F37" i="3" s="1"/>
  <c r="L36" i="3"/>
  <c r="E36" i="3"/>
  <c r="F36" i="3" s="1"/>
  <c r="E35" i="3"/>
  <c r="F35" i="3" s="1"/>
  <c r="L34" i="3"/>
  <c r="E34" i="3"/>
  <c r="F34" i="3" s="1"/>
  <c r="E33" i="3"/>
  <c r="F33" i="3" s="1"/>
  <c r="L32" i="3"/>
  <c r="E32" i="3"/>
  <c r="F32" i="3" s="1"/>
  <c r="E31" i="3"/>
  <c r="F31" i="3" s="1"/>
  <c r="L30" i="3"/>
  <c r="E30" i="3"/>
  <c r="F30" i="3" s="1"/>
  <c r="E29" i="3"/>
  <c r="F29" i="3" s="1"/>
  <c r="L28" i="3"/>
  <c r="E28" i="3"/>
  <c r="I28" i="3" s="1"/>
  <c r="E27" i="3"/>
  <c r="F27" i="3" s="1"/>
  <c r="L26" i="3"/>
  <c r="E26" i="3"/>
  <c r="F26" i="3" s="1"/>
  <c r="E25" i="3"/>
  <c r="F25" i="3" s="1"/>
  <c r="L24" i="3"/>
  <c r="E24" i="3"/>
  <c r="F24" i="3" s="1"/>
  <c r="E23" i="3"/>
  <c r="F23" i="3" s="1"/>
  <c r="L22" i="3"/>
  <c r="E22" i="3"/>
  <c r="F22" i="3" s="1"/>
  <c r="E21" i="3"/>
  <c r="F21" i="3" s="1"/>
  <c r="L20" i="3"/>
  <c r="E20" i="3"/>
  <c r="I20" i="3" s="1"/>
  <c r="E19" i="3"/>
  <c r="F19" i="3" s="1"/>
  <c r="L18" i="3"/>
  <c r="E18" i="3"/>
  <c r="F18" i="3" s="1"/>
  <c r="E17" i="3"/>
  <c r="F17" i="3" s="1"/>
  <c r="L16" i="3"/>
  <c r="E16" i="3"/>
  <c r="F16" i="3" s="1"/>
  <c r="E15" i="3"/>
  <c r="F15" i="3" s="1"/>
  <c r="L14" i="3"/>
  <c r="E14" i="3"/>
  <c r="F14" i="3" s="1"/>
  <c r="E13" i="3"/>
  <c r="F13" i="3" s="1"/>
  <c r="L12" i="3"/>
  <c r="E12" i="3"/>
  <c r="I12" i="3" s="1"/>
  <c r="E11" i="3"/>
  <c r="F11" i="3" s="1"/>
  <c r="L10" i="3"/>
  <c r="E10" i="3"/>
  <c r="F10" i="3" s="1"/>
  <c r="E9" i="3"/>
  <c r="F9" i="3" s="1"/>
  <c r="L8" i="3"/>
  <c r="E8" i="3"/>
  <c r="F8" i="3" s="1"/>
  <c r="D39" i="2"/>
  <c r="E39" i="2" s="1"/>
  <c r="K38" i="2"/>
  <c r="D38" i="2"/>
  <c r="E38" i="2" s="1"/>
  <c r="D37" i="2"/>
  <c r="E37" i="2" s="1"/>
  <c r="K36" i="2"/>
  <c r="D36" i="2"/>
  <c r="H36" i="2" s="1"/>
  <c r="D35" i="2"/>
  <c r="E35" i="2" s="1"/>
  <c r="K34" i="2"/>
  <c r="D34" i="2"/>
  <c r="E34" i="2" s="1"/>
  <c r="D33" i="2"/>
  <c r="E33" i="2" s="1"/>
  <c r="K32" i="2"/>
  <c r="D32" i="2"/>
  <c r="E32" i="2" s="1"/>
  <c r="D31" i="2"/>
  <c r="E31" i="2" s="1"/>
  <c r="K30" i="2"/>
  <c r="D30" i="2"/>
  <c r="E30" i="2" s="1"/>
  <c r="D29" i="2"/>
  <c r="E29" i="2" s="1"/>
  <c r="K28" i="2"/>
  <c r="D28" i="2"/>
  <c r="E28" i="2" s="1"/>
  <c r="D27" i="2"/>
  <c r="E27" i="2" s="1"/>
  <c r="K26" i="2"/>
  <c r="D26" i="2"/>
  <c r="E26" i="2" s="1"/>
  <c r="D25" i="2"/>
  <c r="E25" i="2" s="1"/>
  <c r="K24" i="2"/>
  <c r="D24" i="2"/>
  <c r="E24" i="2" s="1"/>
  <c r="D23" i="2"/>
  <c r="E23" i="2" s="1"/>
  <c r="K22" i="2"/>
  <c r="D22" i="2"/>
  <c r="E22" i="2" s="1"/>
  <c r="D21" i="2"/>
  <c r="E21" i="2" s="1"/>
  <c r="K20" i="2"/>
  <c r="D20" i="2"/>
  <c r="E20" i="2" s="1"/>
  <c r="D19" i="2"/>
  <c r="E19" i="2" s="1"/>
  <c r="K18" i="2"/>
  <c r="D18" i="2"/>
  <c r="E18" i="2" s="1"/>
  <c r="D17" i="2"/>
  <c r="E17" i="2" s="1"/>
  <c r="K16" i="2"/>
  <c r="D16" i="2"/>
  <c r="E16" i="2" s="1"/>
  <c r="D15" i="2"/>
  <c r="E15" i="2" s="1"/>
  <c r="K14" i="2"/>
  <c r="D14" i="2"/>
  <c r="E14" i="2" s="1"/>
  <c r="D13" i="2"/>
  <c r="E13" i="2" s="1"/>
  <c r="K12" i="2"/>
  <c r="D12" i="2"/>
  <c r="H12" i="2" s="1"/>
  <c r="D11" i="2"/>
  <c r="E11" i="2" s="1"/>
  <c r="K10" i="2"/>
  <c r="D10" i="2"/>
  <c r="E10" i="2" s="1"/>
  <c r="D9" i="2"/>
  <c r="E9" i="2" s="1"/>
  <c r="K8" i="2"/>
  <c r="D8" i="2"/>
  <c r="H8" i="2" s="1"/>
  <c r="E39" i="1"/>
  <c r="F39" i="1" s="1"/>
  <c r="L38" i="1"/>
  <c r="E38" i="1"/>
  <c r="F38" i="1" s="1"/>
  <c r="E37" i="1"/>
  <c r="F37" i="1" s="1"/>
  <c r="L36" i="1"/>
  <c r="E36" i="1"/>
  <c r="F36" i="1" s="1"/>
  <c r="E35" i="1"/>
  <c r="F35" i="1" s="1"/>
  <c r="L34" i="1"/>
  <c r="E34" i="1"/>
  <c r="F34" i="1" s="1"/>
  <c r="E33" i="1"/>
  <c r="F33" i="1" s="1"/>
  <c r="L32" i="1"/>
  <c r="E32" i="1"/>
  <c r="F32" i="1" s="1"/>
  <c r="E31" i="1"/>
  <c r="F31" i="1" s="1"/>
  <c r="L30" i="1"/>
  <c r="E30" i="1"/>
  <c r="F30" i="1" s="1"/>
  <c r="E29" i="1"/>
  <c r="F29" i="1" s="1"/>
  <c r="L28" i="1"/>
  <c r="E28" i="1"/>
  <c r="E27" i="1"/>
  <c r="F27" i="1" s="1"/>
  <c r="L26" i="1"/>
  <c r="E26" i="1"/>
  <c r="F26" i="1" s="1"/>
  <c r="E25" i="1"/>
  <c r="F25" i="1" s="1"/>
  <c r="L24" i="1"/>
  <c r="E24" i="1"/>
  <c r="E23" i="1"/>
  <c r="F23" i="1" s="1"/>
  <c r="L22" i="1"/>
  <c r="E22" i="1"/>
  <c r="F22" i="1" s="1"/>
  <c r="E21" i="1"/>
  <c r="F21" i="1" s="1"/>
  <c r="L20" i="1"/>
  <c r="E20" i="1"/>
  <c r="F20" i="1" s="1"/>
  <c r="E19" i="1"/>
  <c r="F19" i="1" s="1"/>
  <c r="L18" i="1"/>
  <c r="E18" i="1"/>
  <c r="F18" i="1" s="1"/>
  <c r="E17" i="1"/>
  <c r="F17" i="1" s="1"/>
  <c r="L16" i="1"/>
  <c r="E16" i="1"/>
  <c r="E15" i="1"/>
  <c r="F15" i="1" s="1"/>
  <c r="L14" i="1"/>
  <c r="E14" i="1"/>
  <c r="F14" i="1" s="1"/>
  <c r="E13" i="1"/>
  <c r="F13" i="1" s="1"/>
  <c r="L12" i="1"/>
  <c r="E12" i="1"/>
  <c r="I12" i="1" s="1"/>
  <c r="E11" i="1"/>
  <c r="F11" i="1" s="1"/>
  <c r="L10" i="1"/>
  <c r="E10" i="1"/>
  <c r="F10" i="1" s="1"/>
  <c r="E9" i="1"/>
  <c r="F9" i="1" s="1"/>
  <c r="L8" i="1"/>
  <c r="E8" i="1"/>
  <c r="I8" i="1" s="1"/>
  <c r="F26" i="4" l="1"/>
  <c r="I36" i="4"/>
  <c r="F38" i="4"/>
  <c r="I16" i="4"/>
  <c r="I28" i="4"/>
  <c r="F30" i="4"/>
  <c r="H34" i="2"/>
  <c r="I22" i="3"/>
  <c r="I34" i="3"/>
  <c r="I30" i="3"/>
  <c r="I18" i="3"/>
  <c r="I14" i="3"/>
  <c r="I10" i="3"/>
  <c r="I26" i="3"/>
  <c r="I38" i="3"/>
  <c r="H22" i="2"/>
  <c r="H18" i="2"/>
  <c r="H10" i="2"/>
  <c r="H26" i="2"/>
  <c r="H14" i="2"/>
  <c r="H30" i="2"/>
  <c r="H38" i="2"/>
  <c r="I22" i="1"/>
  <c r="I34" i="1"/>
  <c r="I18" i="1"/>
  <c r="I14" i="1"/>
  <c r="I30" i="1"/>
  <c r="I10" i="1"/>
  <c r="I26" i="1"/>
  <c r="I38" i="1"/>
  <c r="F10" i="4"/>
  <c r="F14" i="4"/>
  <c r="F18" i="4"/>
  <c r="F24" i="4"/>
  <c r="F32" i="4"/>
  <c r="F12" i="3"/>
  <c r="F20" i="3"/>
  <c r="F28" i="3"/>
  <c r="I8" i="3"/>
  <c r="I16" i="3"/>
  <c r="I24" i="3"/>
  <c r="I32" i="3"/>
  <c r="I36" i="3"/>
  <c r="E8" i="2"/>
  <c r="E12" i="2"/>
  <c r="E36" i="2"/>
  <c r="H16" i="2"/>
  <c r="H20" i="2"/>
  <c r="H24" i="2"/>
  <c r="H28" i="2"/>
  <c r="H32" i="2"/>
  <c r="F12" i="1"/>
  <c r="F16" i="1"/>
  <c r="I16" i="1" s="1"/>
  <c r="F24" i="1"/>
  <c r="I24" i="1" s="1"/>
  <c r="I20" i="1"/>
  <c r="I32" i="1"/>
  <c r="I36" i="1"/>
  <c r="F8" i="1"/>
  <c r="F28" i="1"/>
  <c r="I28" i="1" s="1"/>
</calcChain>
</file>

<file path=xl/sharedStrings.xml><?xml version="1.0" encoding="utf-8"?>
<sst xmlns="http://schemas.openxmlformats.org/spreadsheetml/2006/main" count="209" uniqueCount="93">
  <si>
    <t xml:space="preserve">Competition Organiser: Robert Moran: 086-8537231/ robert.moran@faischools.ie </t>
  </si>
  <si>
    <t>No. Entries</t>
  </si>
  <si>
    <t>First Round</t>
  </si>
  <si>
    <t>Second Round</t>
  </si>
  <si>
    <t>Third Round</t>
  </si>
  <si>
    <t>To be played by 6th October</t>
  </si>
  <si>
    <t>To be played by 20th October</t>
  </si>
  <si>
    <t>To be played by 10th November</t>
  </si>
  <si>
    <t>Entrants</t>
  </si>
  <si>
    <t>Team</t>
  </si>
  <si>
    <t>School</t>
  </si>
  <si>
    <t>Match</t>
  </si>
  <si>
    <t>Score</t>
  </si>
  <si>
    <t>Ard Scoil Chiarain, Clara</t>
  </si>
  <si>
    <t>Drogheda Grammar School</t>
  </si>
  <si>
    <t>New Cross College, Finglas</t>
  </si>
  <si>
    <t>Riversdale C.C., Blanchardstown</t>
  </si>
  <si>
    <t>Blakestown C.S.</t>
  </si>
  <si>
    <t>St. Patrick's Cathedral Grammar School</t>
  </si>
  <si>
    <t>Gaelcholaiste Reachrann, Domhnach Mide</t>
  </si>
  <si>
    <t>Colaiste Mhuire, Cabra</t>
  </si>
  <si>
    <t>Our Lady of Mercy S.S., Drimnagh</t>
  </si>
  <si>
    <t>St. Laurence's College, Loughlinstown</t>
  </si>
  <si>
    <t>St. Kevin's C.C., Clondalkin</t>
  </si>
  <si>
    <t>Rockbrook Park School, Rathfarnham</t>
  </si>
  <si>
    <t>St. Kilian's D.S.D., Clonskeagh</t>
  </si>
  <si>
    <t>CBS New Ross</t>
  </si>
  <si>
    <t>Enniscorthy V.C.</t>
  </si>
  <si>
    <t>Scoil Aireagail, Ballyhale</t>
  </si>
  <si>
    <t>Gaelcholaiste na Mara, Arklow</t>
  </si>
  <si>
    <t>St. Kilian's C.S., Bray</t>
  </si>
  <si>
    <t>Grennan College, Thomastown</t>
  </si>
  <si>
    <t>Gaelcholaiste Cheatharlach</t>
  </si>
  <si>
    <t>FAI Schools Leinster Junior 'B' Cup</t>
  </si>
  <si>
    <t xml:space="preserve">Competition Organiser: Alan Curran: 086-4402959: alan.curran@faischools.ie
</t>
  </si>
  <si>
    <t>Quarter-Finals</t>
  </si>
  <si>
    <t>To be played by 5th November</t>
  </si>
  <si>
    <t>To be played by 19th November</t>
  </si>
  <si>
    <t>To be played by 2nd December</t>
  </si>
  <si>
    <t>Cistercian College, Roscrea</t>
  </si>
  <si>
    <t>Gaelcholaiste Chill Dara, Naas</t>
  </si>
  <si>
    <t>O'Connell's School, North Richmond Street</t>
  </si>
  <si>
    <t>St. Aidan's C.S., Tallaght</t>
  </si>
  <si>
    <t>James Street CBS</t>
  </si>
  <si>
    <t>Killinarden C.S.</t>
  </si>
  <si>
    <t>Grange C.C., Donaghmede</t>
  </si>
  <si>
    <t>Colaiste ChuChulainn, Dundalk</t>
  </si>
  <si>
    <t>FAI Schools Leinster Minor 'B' Cup</t>
  </si>
  <si>
    <t xml:space="preserve">Competition Organiser: Philip Ardiff: 087-1217784/ philip.ardiff@faischools.ie </t>
  </si>
  <si>
    <t>To be played by 27th October</t>
  </si>
  <si>
    <t>To be played by 17th November</t>
  </si>
  <si>
    <t>To be played by 20th December</t>
  </si>
  <si>
    <t>Stratford College, Rathgar</t>
  </si>
  <si>
    <t>Clonturk C.C., Whitehall</t>
  </si>
  <si>
    <t>Dublin Oak Academy, Bray</t>
  </si>
  <si>
    <t>Holders: Dublin Oak Academy, Bray</t>
  </si>
  <si>
    <t>To be played by 15th January</t>
  </si>
  <si>
    <t>To be played by 29th January</t>
  </si>
  <si>
    <t>To be played by 12th February</t>
  </si>
  <si>
    <t>CBS St. Paul's, North Brunswick Street</t>
  </si>
  <si>
    <t>Dunamase College, Portlaoise</t>
  </si>
  <si>
    <t>Colaiste Eoin, Hacketstown</t>
  </si>
  <si>
    <t>Holders: Grennan College, Thomastown</t>
  </si>
  <si>
    <t>Holders: Rockbrook Park School, Rathfarnham</t>
  </si>
  <si>
    <t>Holders: Kishoge C.C., Clonburris</t>
  </si>
  <si>
    <t>Colaiste Abbain, Adamstown</t>
  </si>
  <si>
    <t>Colaiste Chillian, Clondalkin</t>
  </si>
  <si>
    <t>Colaiste Ghlor na Mara, Balbriggan</t>
  </si>
  <si>
    <t>Curragh P.P.</t>
  </si>
  <si>
    <t>Donahies C.S., Streamville Road</t>
  </si>
  <si>
    <t>Holy Child C.S., Sallynoggin</t>
  </si>
  <si>
    <t>St. Paul's S.S., Monasterevin</t>
  </si>
  <si>
    <t>Colaiste an Atha, Kilmuckridge</t>
  </si>
  <si>
    <t>Colaiste Clavin, Enfield</t>
  </si>
  <si>
    <t>Greenhills College, Walkinstown</t>
  </si>
  <si>
    <t>Mount Seskin C.C., Tallaght</t>
  </si>
  <si>
    <t>Killinarden C.S., Tallaght</t>
  </si>
  <si>
    <t>O'Fiaich College, Dundalk</t>
  </si>
  <si>
    <t>North Wicklow E.T.S.S., Bray</t>
  </si>
  <si>
    <t>Presentation College, Terenure</t>
  </si>
  <si>
    <t>Ramsgrange C.S., New Ross</t>
  </si>
  <si>
    <t>Prelim Round Marked in Red</t>
  </si>
  <si>
    <t>Blakestown C.S./Ballinteer C.S.</t>
  </si>
  <si>
    <t>James Street CBS/St. Laurence's College, Loughlinstown</t>
  </si>
  <si>
    <t>St. Conleth's C.S., Newbridge</t>
  </si>
  <si>
    <t>Colaiste Eamann Ris, Callan</t>
  </si>
  <si>
    <t>Larkin C.C., Champions Avenue</t>
  </si>
  <si>
    <t>Mountmellick C.S.</t>
  </si>
  <si>
    <t>BYE</t>
  </si>
  <si>
    <t>Oaklands C.C., Edenderry/Cistercian College, Roscrea</t>
  </si>
  <si>
    <t>Competition Organiser: Tony Butler: 087-9534044; tony.butler@faischools.ie</t>
  </si>
  <si>
    <t>FAI Schools Leinster First Year 'B' Cup</t>
  </si>
  <si>
    <t>FAI Schools Leinster John Murphy Senior 'B'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</si>
</sst>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8"/>
      <name val="Palatino Linotype"/>
      <family val="1"/>
    </font>
    <font>
      <b/>
      <sz val="28"/>
      <name val="Palatino Linotype"/>
      <family val="1"/>
    </font>
    <font>
      <b/>
      <sz val="24"/>
      <name val="Palatino Linotype"/>
      <family val="1"/>
    </font>
    <font>
      <b/>
      <i/>
      <u/>
      <sz val="24"/>
      <name val="Palatino Linotype"/>
      <family val="1"/>
    </font>
    <font>
      <b/>
      <sz val="14"/>
      <name val="Palatino Linotype"/>
      <family val="1"/>
    </font>
    <font>
      <b/>
      <sz val="14"/>
      <color indexed="10"/>
      <name val="Palatino Linotype"/>
      <family val="1"/>
    </font>
    <font>
      <b/>
      <sz val="22"/>
      <name val="Palatino Linotype"/>
      <family val="1"/>
    </font>
    <font>
      <sz val="22"/>
      <color theme="1"/>
      <name val="Palatino Linotype"/>
      <family val="1"/>
    </font>
    <font>
      <b/>
      <u/>
      <sz val="22"/>
      <name val="Palatino Linotype"/>
      <family val="1"/>
    </font>
    <font>
      <u/>
      <sz val="22"/>
      <color theme="1"/>
      <name val="Palatino Linotype"/>
      <family val="1"/>
    </font>
    <font>
      <u/>
      <sz val="22"/>
      <name val="Palatino Linotype"/>
      <family val="1"/>
    </font>
    <font>
      <b/>
      <sz val="14"/>
      <color theme="1"/>
      <name val="Palatino Linotype"/>
      <family val="1"/>
    </font>
    <font>
      <sz val="14"/>
      <color theme="1"/>
      <name val="Palatino Linotype"/>
      <family val="1"/>
    </font>
    <font>
      <sz val="14"/>
      <name val="Palatino Linotype"/>
      <family val="1"/>
    </font>
    <font>
      <sz val="14"/>
      <color rgb="FF00B050"/>
      <name val="Palatino Linotype"/>
      <family val="1"/>
    </font>
    <font>
      <sz val="11"/>
      <color theme="1"/>
      <name val="Palatino Linotype"/>
      <family val="1"/>
    </font>
    <font>
      <b/>
      <sz val="10"/>
      <name val="Palatino Linotype"/>
      <family val="1"/>
    </font>
    <font>
      <sz val="22"/>
      <name val="Palatino Linotype"/>
      <family val="1"/>
    </font>
    <font>
      <sz val="14"/>
      <color rgb="FF000000"/>
      <name val="Palatino Linotype"/>
      <family val="1"/>
    </font>
    <font>
      <sz val="14"/>
      <color theme="0"/>
      <name val="Palatino Linotype"/>
      <family val="1"/>
    </font>
    <font>
      <u/>
      <sz val="22"/>
      <color theme="0"/>
      <name val="Palatino Linotype"/>
      <family val="1"/>
    </font>
    <font>
      <sz val="11"/>
      <name val="Calibri"/>
      <family val="2"/>
      <scheme val="minor"/>
    </font>
    <font>
      <b/>
      <u/>
      <sz val="22"/>
      <color theme="0"/>
      <name val="Palatino Linotype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left"/>
    </xf>
    <xf numFmtId="0" fontId="10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0" fontId="16" fillId="2" borderId="0" xfId="0" applyFont="1" applyFill="1" applyAlignment="1" applyProtection="1">
      <alignment horizontal="center"/>
    </xf>
    <xf numFmtId="0" fontId="16" fillId="2" borderId="0" xfId="0" applyFont="1" applyFill="1" applyBorder="1" applyAlignment="1" applyProtection="1"/>
    <xf numFmtId="0" fontId="16" fillId="2" borderId="0" xfId="0" applyFont="1" applyFill="1" applyAlignment="1" applyProtection="1">
      <alignment horizontal="left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4" fillId="0" borderId="1" xfId="0" applyFont="1" applyBorder="1" applyAlignment="1">
      <alignment horizontal="left" vertical="center"/>
    </xf>
    <xf numFmtId="0" fontId="18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left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left"/>
    </xf>
    <xf numFmtId="0" fontId="14" fillId="0" borderId="1" xfId="0" applyFont="1" applyBorder="1"/>
    <xf numFmtId="0" fontId="22" fillId="0" borderId="1" xfId="0" applyFont="1" applyBorder="1"/>
    <xf numFmtId="0" fontId="14" fillId="0" borderId="1" xfId="0" applyFont="1" applyFill="1" applyBorder="1"/>
    <xf numFmtId="0" fontId="13" fillId="0" borderId="0" xfId="0" applyFont="1"/>
    <xf numFmtId="0" fontId="14" fillId="4" borderId="3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 applyProtection="1">
      <alignment horizontal="center"/>
    </xf>
    <xf numFmtId="0" fontId="20" fillId="5" borderId="1" xfId="0" applyFont="1" applyFill="1" applyBorder="1" applyAlignment="1" applyProtection="1">
      <alignment horizontal="left"/>
    </xf>
    <xf numFmtId="0" fontId="14" fillId="2" borderId="3" xfId="0" applyFont="1" applyFill="1" applyBorder="1" applyAlignment="1" applyProtection="1">
      <alignment horizontal="left"/>
    </xf>
    <xf numFmtId="0" fontId="14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9" fillId="0" borderId="0" xfId="0" applyFont="1"/>
    <xf numFmtId="0" fontId="19" fillId="3" borderId="1" xfId="0" applyFont="1" applyFill="1" applyBorder="1" applyAlignment="1">
      <alignment horizontal="left"/>
    </xf>
    <xf numFmtId="0" fontId="19" fillId="0" borderId="1" xfId="0" applyFont="1" applyBorder="1"/>
    <xf numFmtId="0" fontId="20" fillId="6" borderId="2" xfId="0" applyFont="1" applyFill="1" applyBorder="1" applyAlignment="1">
      <alignment horizontal="left"/>
    </xf>
    <xf numFmtId="0" fontId="13" fillId="8" borderId="2" xfId="0" applyFont="1" applyFill="1" applyBorder="1" applyAlignment="1">
      <alignment horizontal="left"/>
    </xf>
    <xf numFmtId="0" fontId="14" fillId="8" borderId="1" xfId="0" applyFont="1" applyFill="1" applyBorder="1" applyAlignment="1">
      <alignment horizontal="left"/>
    </xf>
    <xf numFmtId="0" fontId="19" fillId="8" borderId="2" xfId="0" applyFont="1" applyFill="1" applyBorder="1" applyAlignment="1">
      <alignment horizontal="left"/>
    </xf>
    <xf numFmtId="0" fontId="21" fillId="2" borderId="1" xfId="0" applyFont="1" applyFill="1" applyBorder="1" applyAlignment="1" applyProtection="1">
      <alignment horizontal="left"/>
    </xf>
    <xf numFmtId="0" fontId="14" fillId="0" borderId="3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left" vertical="center"/>
    </xf>
    <xf numFmtId="0" fontId="14" fillId="8" borderId="2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left"/>
    </xf>
    <xf numFmtId="0" fontId="20" fillId="7" borderId="1" xfId="0" applyFont="1" applyFill="1" applyBorder="1" applyAlignment="1">
      <alignment horizontal="left" vertical="center"/>
    </xf>
    <xf numFmtId="0" fontId="20" fillId="7" borderId="1" xfId="0" applyFont="1" applyFill="1" applyBorder="1" applyAlignment="1" applyProtection="1">
      <alignment horizontal="left"/>
    </xf>
    <xf numFmtId="0" fontId="20" fillId="6" borderId="1" xfId="0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4" fillId="2" borderId="0" xfId="0" applyFont="1" applyFill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wrapText="1"/>
    </xf>
    <xf numFmtId="0" fontId="12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top" wrapText="1"/>
    </xf>
    <xf numFmtId="0" fontId="11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left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753636</xdr:colOff>
      <xdr:row>0</xdr:row>
      <xdr:rowOff>19051</xdr:rowOff>
    </xdr:from>
    <xdr:to>
      <xdr:col>1</xdr:col>
      <xdr:colOff>1371600</xdr:colOff>
      <xdr:row>3</xdr:row>
      <xdr:rowOff>152401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636" y="19051"/>
          <a:ext cx="1608564" cy="15240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323850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6363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9527</xdr:rowOff>
    </xdr:from>
    <xdr:to>
      <xdr:col>1</xdr:col>
      <xdr:colOff>19050</xdr:colOff>
      <xdr:row>2</xdr:row>
      <xdr:rowOff>228601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7"/>
          <a:ext cx="1066800" cy="1171574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2</xdr:row>
      <xdr:rowOff>133350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4735175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12514</xdr:colOff>
      <xdr:row>0</xdr:row>
      <xdr:rowOff>47626</xdr:rowOff>
    </xdr:from>
    <xdr:to>
      <xdr:col>1</xdr:col>
      <xdr:colOff>1200150</xdr:colOff>
      <xdr:row>3</xdr:row>
      <xdr:rowOff>198405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264" y="47626"/>
          <a:ext cx="1187636" cy="154142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2</xdr:row>
      <xdr:rowOff>133350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7764125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390525</xdr:colOff>
      <xdr:row>3</xdr:row>
      <xdr:rowOff>85724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409700" cy="147637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2</xdr:row>
      <xdr:rowOff>133350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489710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6"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8"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40"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2"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4"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6"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8"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50"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2"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4"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6"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8"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60"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2"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4"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6"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activeCell="B3" sqref="B3:M3"/>
    </sheetView>
  </sheetViews>
  <sheetFormatPr defaultColWidth="50.140625" defaultRowHeight="16.5" x14ac:dyDescent="0.3"/>
  <cols>
    <col min="1" max="1" width="14.85546875" style="25" bestFit="1" customWidth="1"/>
    <col min="2" max="2" width="54.85546875" style="27" bestFit="1" customWidth="1"/>
    <col min="3" max="3" width="9.5703125" style="27" customWidth="1"/>
    <col min="4" max="4" width="9.5703125" style="25" customWidth="1"/>
    <col min="5" max="5" width="8" style="25" bestFit="1" customWidth="1"/>
    <col min="6" max="6" width="52.85546875" style="27" bestFit="1" customWidth="1"/>
    <col min="7" max="7" width="8" style="25" bestFit="1" customWidth="1"/>
    <col min="8" max="8" width="9.140625" style="25" bestFit="1" customWidth="1"/>
    <col min="9" max="9" width="47.42578125" style="27" bestFit="1" customWidth="1"/>
    <col min="10" max="10" width="8" style="25" bestFit="1" customWidth="1"/>
    <col min="11" max="11" width="9.140625" style="25" bestFit="1" customWidth="1"/>
    <col min="12" max="12" width="39.85546875" style="27" customWidth="1"/>
    <col min="13" max="13" width="12.42578125" style="25" customWidth="1"/>
    <col min="14" max="16384" width="50.140625" style="25"/>
  </cols>
  <sheetData>
    <row r="1" spans="1:13" s="1" customFormat="1" ht="39.75" x14ac:dyDescent="0.7">
      <c r="B1" s="71" t="s">
        <v>92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s="1" customFormat="1" ht="35.25" x14ac:dyDescent="0.45">
      <c r="B2" s="72" t="s">
        <v>62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s="1" customFormat="1" ht="34.5" x14ac:dyDescent="0.45">
      <c r="B3" s="73" t="s">
        <v>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s="2" customFormat="1" ht="21" x14ac:dyDescent="0.4">
      <c r="A4" s="2" t="s">
        <v>1</v>
      </c>
      <c r="C4" s="3"/>
      <c r="F4" s="4"/>
      <c r="G4" s="5"/>
      <c r="H4" s="5"/>
      <c r="I4" s="5"/>
      <c r="J4" s="5"/>
      <c r="L4" s="3"/>
    </row>
    <row r="5" spans="1:13" s="9" customFormat="1" ht="30.75" x14ac:dyDescent="0.55000000000000004">
      <c r="A5" s="6">
        <v>31</v>
      </c>
      <c r="B5" s="7"/>
      <c r="C5" s="8"/>
      <c r="E5" s="74" t="s">
        <v>2</v>
      </c>
      <c r="F5" s="74"/>
      <c r="G5" s="74"/>
      <c r="H5" s="75" t="s">
        <v>3</v>
      </c>
      <c r="I5" s="75"/>
      <c r="J5" s="75"/>
      <c r="K5" s="74" t="s">
        <v>4</v>
      </c>
      <c r="L5" s="74"/>
      <c r="M5" s="74"/>
    </row>
    <row r="6" spans="1:13" s="10" customFormat="1" ht="33" customHeight="1" x14ac:dyDescent="0.5">
      <c r="B6" s="60"/>
      <c r="C6" s="12"/>
      <c r="E6" s="76" t="s">
        <v>5</v>
      </c>
      <c r="F6" s="76"/>
      <c r="G6" s="76"/>
      <c r="H6" s="76" t="s">
        <v>6</v>
      </c>
      <c r="I6" s="76"/>
      <c r="J6" s="76"/>
      <c r="K6" s="77" t="s">
        <v>7</v>
      </c>
      <c r="L6" s="77"/>
      <c r="M6" s="77"/>
    </row>
    <row r="7" spans="1:13" s="15" customFormat="1" ht="21" customHeight="1" x14ac:dyDescent="0.4">
      <c r="A7" s="78" t="s">
        <v>8</v>
      </c>
      <c r="B7" s="78"/>
      <c r="C7" s="78"/>
      <c r="D7" s="78"/>
      <c r="E7" s="13" t="s">
        <v>9</v>
      </c>
      <c r="F7" s="13" t="s">
        <v>10</v>
      </c>
      <c r="G7" s="13"/>
      <c r="H7" s="14" t="s">
        <v>11</v>
      </c>
      <c r="I7" s="13" t="s">
        <v>10</v>
      </c>
      <c r="J7" s="13" t="s">
        <v>12</v>
      </c>
      <c r="K7" s="14" t="s">
        <v>11</v>
      </c>
      <c r="L7" s="13" t="s">
        <v>10</v>
      </c>
      <c r="M7" s="13" t="s">
        <v>12</v>
      </c>
    </row>
    <row r="8" spans="1:13" s="16" customFormat="1" ht="21.75" customHeight="1" x14ac:dyDescent="0.4">
      <c r="A8" s="18">
        <v>1</v>
      </c>
      <c r="B8" s="19" t="s">
        <v>13</v>
      </c>
      <c r="C8" s="6"/>
      <c r="E8" s="18">
        <f>IF(D8&lt;=$B$5,[1]Randon_Number!A3,HLOOKUP($A$5,[1]Randon_Number!$E$2:$BQ$258,[1]Draw_Sheet!E7+1,FALSE))</f>
        <v>1</v>
      </c>
      <c r="F8" s="19" t="str">
        <f>VLOOKUP($E8,$A$8:$B$54,2,FALSE)</f>
        <v>Ard Scoil Chiarain, Clara</v>
      </c>
      <c r="G8" s="20"/>
      <c r="H8" s="79">
        <v>1</v>
      </c>
      <c r="I8" s="80" t="str">
        <f>IF($E8=0,F9,IF($G8=$G9,"",IF($G8&gt;$G9,F8,F9)))</f>
        <v/>
      </c>
      <c r="J8" s="81"/>
      <c r="K8" s="79">
        <v>1</v>
      </c>
      <c r="L8" s="80" t="str">
        <f>IF($J8=$J10,"",IF($J8&gt;$J10,I8,I10))</f>
        <v/>
      </c>
      <c r="M8" s="81"/>
    </row>
    <row r="9" spans="1:13" s="16" customFormat="1" ht="21.75" customHeight="1" x14ac:dyDescent="0.4">
      <c r="A9" s="18">
        <v>2</v>
      </c>
      <c r="B9" s="19" t="s">
        <v>68</v>
      </c>
      <c r="C9" s="6"/>
      <c r="E9" s="18">
        <f>IF(D9&lt;=$B$5,[1]Randon_Number!A4,HLOOKUP($A$5,[1]Randon_Number!$E$2:$BQ$258,[1]Draw_Sheet!E8+1,FALSE))</f>
        <v>2</v>
      </c>
      <c r="F9" s="19" t="str">
        <f>VLOOKUP($E9,$A$8:$B$54,2,FALSE)</f>
        <v>Curragh P.P.</v>
      </c>
      <c r="G9" s="20"/>
      <c r="H9" s="79"/>
      <c r="I9" s="80"/>
      <c r="J9" s="81"/>
      <c r="K9" s="79"/>
      <c r="L9" s="80"/>
      <c r="M9" s="81"/>
    </row>
    <row r="10" spans="1:13" s="16" customFormat="1" ht="21.75" customHeight="1" x14ac:dyDescent="0.4">
      <c r="A10" s="18">
        <v>3</v>
      </c>
      <c r="B10" s="19" t="s">
        <v>40</v>
      </c>
      <c r="C10" s="6"/>
      <c r="D10" s="21"/>
      <c r="E10" s="18">
        <f>IF(D10&lt;=$B$5,[1]Randon_Number!A5,HLOOKUP($A$5,[1]Randon_Number!$E$2:$BQ$258,[1]Draw_Sheet!E9+1,FALSE))</f>
        <v>3</v>
      </c>
      <c r="F10" s="19" t="str">
        <f t="shared" ref="F10:F39" si="0">VLOOKUP($E10,$A$8:$B$54,2,FALSE)</f>
        <v>Gaelcholaiste Chill Dara, Naas</v>
      </c>
      <c r="G10" s="20"/>
      <c r="H10" s="79"/>
      <c r="I10" s="80" t="str">
        <f>IF($E10=0,F11,IF($G10=$G11,"",IF($G10&gt;$G11,F10,F11)))</f>
        <v/>
      </c>
      <c r="J10" s="81"/>
      <c r="K10" s="79"/>
      <c r="L10" s="80" t="str">
        <f>IF($J12=$J14,"",IF($J12&gt;$J14,I12,I14))</f>
        <v/>
      </c>
      <c r="M10" s="81"/>
    </row>
    <row r="11" spans="1:13" s="16" customFormat="1" ht="21" x14ac:dyDescent="0.4">
      <c r="A11" s="18">
        <v>4</v>
      </c>
      <c r="B11" s="19" t="s">
        <v>71</v>
      </c>
      <c r="C11" s="6"/>
      <c r="D11" s="21"/>
      <c r="E11" s="18">
        <f>IF(D11&lt;=$B$5,[1]Randon_Number!A6,HLOOKUP($A$5,[1]Randon_Number!$E$2:$BQ$258,[1]Draw_Sheet!E10+1,FALSE))</f>
        <v>4</v>
      </c>
      <c r="F11" s="19" t="str">
        <f t="shared" si="0"/>
        <v>St. Paul's S.S., Monasterevin</v>
      </c>
      <c r="G11" s="20"/>
      <c r="H11" s="79"/>
      <c r="I11" s="80"/>
      <c r="J11" s="81"/>
      <c r="K11" s="79"/>
      <c r="L11" s="80"/>
      <c r="M11" s="81"/>
    </row>
    <row r="12" spans="1:13" s="16" customFormat="1" ht="21" x14ac:dyDescent="0.4">
      <c r="A12" s="18">
        <v>5</v>
      </c>
      <c r="B12" s="37" t="s">
        <v>15</v>
      </c>
      <c r="C12" s="6"/>
      <c r="E12" s="18">
        <f>IF(D12&lt;=$B$5,[1]Randon_Number!A7,HLOOKUP($A$5,[1]Randon_Number!$E$2:$BQ$258,[1]Draw_Sheet!E11+1,FALSE))</f>
        <v>5</v>
      </c>
      <c r="F12" s="19" t="str">
        <f t="shared" si="0"/>
        <v>New Cross College, Finglas</v>
      </c>
      <c r="G12" s="20"/>
      <c r="H12" s="79">
        <v>2</v>
      </c>
      <c r="I12" s="80" t="str">
        <f>IF($E12=0,F13,IF($G12=$G13,"",IF($G12&gt;$G13,F12,F13)))</f>
        <v/>
      </c>
      <c r="J12" s="81"/>
      <c r="K12" s="79">
        <v>2</v>
      </c>
      <c r="L12" s="80" t="str">
        <f>IF($J16=$J18,"",IF($J16&gt;$J18,I16,I18))</f>
        <v/>
      </c>
      <c r="M12" s="81"/>
    </row>
    <row r="13" spans="1:13" s="16" customFormat="1" ht="21" x14ac:dyDescent="0.4">
      <c r="A13" s="18">
        <v>6</v>
      </c>
      <c r="B13" s="57" t="s">
        <v>69</v>
      </c>
      <c r="C13" s="6"/>
      <c r="E13" s="18">
        <f>IF(D13&lt;=$B$5,[1]Randon_Number!A8,HLOOKUP($A$5,[1]Randon_Number!$E$2:$BQ$258,[1]Draw_Sheet!E12+1,FALSE))</f>
        <v>6</v>
      </c>
      <c r="F13" s="19" t="str">
        <f t="shared" si="0"/>
        <v>Donahies C.S., Streamville Road</v>
      </c>
      <c r="G13" s="20"/>
      <c r="H13" s="79"/>
      <c r="I13" s="80"/>
      <c r="J13" s="81"/>
      <c r="K13" s="79"/>
      <c r="L13" s="80"/>
      <c r="M13" s="81"/>
    </row>
    <row r="14" spans="1:13" s="16" customFormat="1" ht="21" x14ac:dyDescent="0.4">
      <c r="A14" s="18">
        <v>7</v>
      </c>
      <c r="B14" s="38" t="s">
        <v>20</v>
      </c>
      <c r="C14" s="6"/>
      <c r="E14" s="18">
        <f>IF(D14&lt;=$B$5,[1]Randon_Number!A9,HLOOKUP($A$5,[1]Randon_Number!$E$2:$BQ$258,[1]Draw_Sheet!E13+1,FALSE))</f>
        <v>7</v>
      </c>
      <c r="F14" s="19" t="str">
        <f t="shared" si="0"/>
        <v>Colaiste Mhuire, Cabra</v>
      </c>
      <c r="G14" s="18"/>
      <c r="H14" s="79"/>
      <c r="I14" s="80" t="str">
        <f>IF($E14=0,F15,IF($G14=$G15,"",IF($G14&gt;$G15,F14,F15)))</f>
        <v/>
      </c>
      <c r="J14" s="81"/>
      <c r="K14" s="79"/>
      <c r="L14" s="80" t="str">
        <f>IF($J20=$J22,"",IF($J20&gt;$J22,I20,I22))</f>
        <v/>
      </c>
      <c r="M14" s="81"/>
    </row>
    <row r="15" spans="1:13" s="16" customFormat="1" ht="21" x14ac:dyDescent="0.4">
      <c r="A15" s="18">
        <v>8</v>
      </c>
      <c r="B15" s="38" t="s">
        <v>19</v>
      </c>
      <c r="C15" s="6"/>
      <c r="E15" s="18">
        <f>IF(D15&lt;=$B$5,[1]Randon_Number!A10,HLOOKUP($A$5,[1]Randon_Number!$E$2:$BQ$258,[1]Draw_Sheet!E14+1,FALSE))</f>
        <v>8</v>
      </c>
      <c r="F15" s="19" t="str">
        <f t="shared" si="0"/>
        <v>Gaelcholaiste Reachrann, Domhnach Mide</v>
      </c>
      <c r="G15" s="18"/>
      <c r="H15" s="79"/>
      <c r="I15" s="80"/>
      <c r="J15" s="81"/>
      <c r="K15" s="79"/>
      <c r="L15" s="80"/>
      <c r="M15" s="81"/>
    </row>
    <row r="16" spans="1:13" s="16" customFormat="1" ht="21" x14ac:dyDescent="0.4">
      <c r="A16" s="18">
        <v>9</v>
      </c>
      <c r="B16" s="38" t="s">
        <v>67</v>
      </c>
      <c r="C16" s="6"/>
      <c r="E16" s="18">
        <f>IF(D16&lt;=$B$5,[1]Randon_Number!A11,HLOOKUP($A$5,[1]Randon_Number!$E$2:$BQ$258,[1]Draw_Sheet!E15+1,FALSE))</f>
        <v>9</v>
      </c>
      <c r="F16" s="19" t="str">
        <f t="shared" si="0"/>
        <v>Colaiste Ghlor na Mara, Balbriggan</v>
      </c>
      <c r="G16" s="20"/>
      <c r="H16" s="79">
        <v>3</v>
      </c>
      <c r="I16" s="80" t="str">
        <f>IF($E16=0,F17,IF($G16=$G17,"",IF($G16&gt;$G17,F16,F17)))</f>
        <v/>
      </c>
      <c r="J16" s="81"/>
      <c r="K16" s="79">
        <v>3</v>
      </c>
      <c r="L16" s="80" t="str">
        <f>IF($J24=$J26,"",IF($J24&gt;$J26,I24,I26))</f>
        <v/>
      </c>
      <c r="M16" s="81"/>
    </row>
    <row r="17" spans="1:13" s="16" customFormat="1" ht="21" x14ac:dyDescent="0.4">
      <c r="A17" s="18">
        <v>10</v>
      </c>
      <c r="B17" s="17" t="s">
        <v>45</v>
      </c>
      <c r="C17" s="6"/>
      <c r="E17" s="18">
        <f>IF(D17&lt;=$B$5,[1]Randon_Number!A12,HLOOKUP($A$5,[1]Randon_Number!$E$2:$BQ$258,[1]Draw_Sheet!E16+1,FALSE))</f>
        <v>10</v>
      </c>
      <c r="F17" s="19" t="str">
        <f t="shared" si="0"/>
        <v>Grange C.C., Donaghmede</v>
      </c>
      <c r="G17" s="20"/>
      <c r="H17" s="79"/>
      <c r="I17" s="80"/>
      <c r="J17" s="81"/>
      <c r="K17" s="79"/>
      <c r="L17" s="80"/>
      <c r="M17" s="81"/>
    </row>
    <row r="18" spans="1:13" s="16" customFormat="1" ht="21" x14ac:dyDescent="0.4">
      <c r="A18" s="18">
        <v>11</v>
      </c>
      <c r="B18" s="38" t="s">
        <v>46</v>
      </c>
      <c r="C18" s="6"/>
      <c r="E18" s="18">
        <f>IF(D18&lt;=$B$5,[1]Randon_Number!A13,HLOOKUP($A$5,[1]Randon_Number!$E$2:$BQ$258,[1]Draw_Sheet!E17+1,FALSE))</f>
        <v>11</v>
      </c>
      <c r="F18" s="19" t="str">
        <f t="shared" si="0"/>
        <v>Colaiste ChuChulainn, Dundalk</v>
      </c>
      <c r="G18" s="20"/>
      <c r="H18" s="79"/>
      <c r="I18" s="80" t="str">
        <f t="shared" ref="I18:I38" si="1">IF($E18=0,F19,IF($G18=$G19,"",IF($G18&gt;$G19,F18,F19)))</f>
        <v/>
      </c>
      <c r="J18" s="81"/>
      <c r="K18" s="79"/>
      <c r="L18" s="80" t="str">
        <f>IF($J28=$J30,"",IF($J28&gt;$J30,I28,I30))</f>
        <v/>
      </c>
      <c r="M18" s="81"/>
    </row>
    <row r="19" spans="1:13" s="16" customFormat="1" ht="21" x14ac:dyDescent="0.4">
      <c r="A19" s="18">
        <v>12</v>
      </c>
      <c r="B19" s="38" t="s">
        <v>14</v>
      </c>
      <c r="C19" s="6"/>
      <c r="E19" s="18">
        <f>IF(D19&lt;=$B$5,[1]Randon_Number!A14,HLOOKUP($A$5,[1]Randon_Number!$E$2:$BQ$258,[1]Draw_Sheet!E18+1,FALSE))</f>
        <v>12</v>
      </c>
      <c r="F19" s="19" t="str">
        <f t="shared" si="0"/>
        <v>Drogheda Grammar School</v>
      </c>
      <c r="G19" s="20"/>
      <c r="H19" s="79"/>
      <c r="I19" s="80"/>
      <c r="J19" s="81"/>
      <c r="K19" s="79"/>
      <c r="L19" s="80"/>
      <c r="M19" s="81"/>
    </row>
    <row r="20" spans="1:13" s="16" customFormat="1" ht="21" x14ac:dyDescent="0.4">
      <c r="A20" s="18">
        <v>13</v>
      </c>
      <c r="B20" s="58" t="s">
        <v>43</v>
      </c>
      <c r="C20" s="6"/>
      <c r="E20" s="18">
        <f>IF(D20&lt;=$B$5,[1]Randon_Number!A15,HLOOKUP($A$5,[1]Randon_Number!$E$2:$BQ$258,[1]Draw_Sheet!E19+1,FALSE))</f>
        <v>13</v>
      </c>
      <c r="F20" s="19" t="str">
        <f t="shared" si="0"/>
        <v>James Street CBS</v>
      </c>
      <c r="G20" s="20"/>
      <c r="H20" s="79">
        <v>4</v>
      </c>
      <c r="I20" s="80" t="str">
        <f t="shared" si="1"/>
        <v/>
      </c>
      <c r="J20" s="81"/>
      <c r="K20" s="79">
        <v>4</v>
      </c>
      <c r="L20" s="80" t="str">
        <f>IF($J32=$J34,"",IF($J32&gt;$J34,I32,I34))</f>
        <v/>
      </c>
      <c r="M20" s="81"/>
    </row>
    <row r="21" spans="1:13" s="16" customFormat="1" ht="21" x14ac:dyDescent="0.4">
      <c r="A21" s="18">
        <v>14</v>
      </c>
      <c r="B21" s="38" t="s">
        <v>21</v>
      </c>
      <c r="C21" s="6"/>
      <c r="E21" s="18">
        <f>IF(D21&lt;=$B$5,[1]Randon_Number!A16,HLOOKUP($A$5,[1]Randon_Number!$E$2:$BQ$258,[1]Draw_Sheet!E20+1,FALSE))</f>
        <v>14</v>
      </c>
      <c r="F21" s="19" t="str">
        <f t="shared" si="0"/>
        <v>Our Lady of Mercy S.S., Drimnagh</v>
      </c>
      <c r="G21" s="20"/>
      <c r="H21" s="79"/>
      <c r="I21" s="80"/>
      <c r="J21" s="81"/>
      <c r="K21" s="79"/>
      <c r="L21" s="80"/>
      <c r="M21" s="81"/>
    </row>
    <row r="22" spans="1:13" s="16" customFormat="1" ht="21" x14ac:dyDescent="0.4">
      <c r="A22" s="18">
        <v>15</v>
      </c>
      <c r="B22" s="38" t="s">
        <v>70</v>
      </c>
      <c r="C22" s="6"/>
      <c r="E22" s="18">
        <f>IF(D22&lt;=$B$5,[1]Randon_Number!A17,HLOOKUP($A$5,[1]Randon_Number!$E$2:$BQ$258,[1]Draw_Sheet!E21+1,FALSE))</f>
        <v>15</v>
      </c>
      <c r="F22" s="19" t="str">
        <f t="shared" si="0"/>
        <v>Holy Child C.S., Sallynoggin</v>
      </c>
      <c r="G22" s="20"/>
      <c r="H22" s="79"/>
      <c r="I22" s="80" t="str">
        <f t="shared" si="1"/>
        <v/>
      </c>
      <c r="J22" s="81"/>
      <c r="K22" s="79"/>
      <c r="L22" s="80" t="str">
        <f>IF($J36=$J38,"",IF($J36&gt;$J38,I36,I38))</f>
        <v/>
      </c>
      <c r="M22" s="81"/>
    </row>
    <row r="23" spans="1:13" s="16" customFormat="1" ht="21" x14ac:dyDescent="0.4">
      <c r="A23" s="18">
        <v>16</v>
      </c>
      <c r="B23" s="38" t="s">
        <v>17</v>
      </c>
      <c r="C23" s="6"/>
      <c r="E23" s="18">
        <f>IF(D23&lt;=$B$5,[1]Randon_Number!A18,HLOOKUP($A$5,[1]Randon_Number!$E$2:$BQ$258,[1]Draw_Sheet!E22+1,FALSE))</f>
        <v>16</v>
      </c>
      <c r="F23" s="19" t="str">
        <f t="shared" si="0"/>
        <v>Blakestown C.S.</v>
      </c>
      <c r="G23" s="20"/>
      <c r="H23" s="79"/>
      <c r="I23" s="80"/>
      <c r="J23" s="81"/>
      <c r="K23" s="79"/>
      <c r="L23" s="80"/>
      <c r="M23" s="81"/>
    </row>
    <row r="24" spans="1:13" s="16" customFormat="1" ht="21" x14ac:dyDescent="0.4">
      <c r="A24" s="18">
        <v>17</v>
      </c>
      <c r="B24" s="56" t="s">
        <v>66</v>
      </c>
      <c r="C24" s="6"/>
      <c r="E24" s="18">
        <f>IF(D24&lt;=$B$5,[1]Randon_Number!A19,HLOOKUP($A$5,[1]Randon_Number!$E$2:$BQ$258,[1]Draw_Sheet!E23+1,FALSE))</f>
        <v>17</v>
      </c>
      <c r="F24" s="19" t="str">
        <f t="shared" si="0"/>
        <v>Colaiste Chillian, Clondalkin</v>
      </c>
      <c r="G24" s="20">
        <v>1</v>
      </c>
      <c r="H24" s="79">
        <v>5</v>
      </c>
      <c r="I24" s="80" t="str">
        <f t="shared" si="1"/>
        <v>Colaiste Chillian, Clondalkin</v>
      </c>
      <c r="J24" s="81"/>
      <c r="K24" s="79">
        <v>5</v>
      </c>
      <c r="L24" s="80" t="str">
        <f>IF($J36=$J38,"",IF($J36&gt;$J38,I36,I38))</f>
        <v/>
      </c>
      <c r="M24" s="81"/>
    </row>
    <row r="25" spans="1:13" s="16" customFormat="1" ht="21" x14ac:dyDescent="0.4">
      <c r="A25" s="18">
        <v>18</v>
      </c>
      <c r="B25" s="68" t="s">
        <v>88</v>
      </c>
      <c r="C25" s="6"/>
      <c r="E25" s="18">
        <f>IF(D25&lt;=$B$5,[1]Randon_Number!A20,HLOOKUP($A$5,[1]Randon_Number!$E$2:$BQ$258,[1]Draw_Sheet!E24+1,FALSE))</f>
        <v>18</v>
      </c>
      <c r="F25" s="19" t="str">
        <f t="shared" si="0"/>
        <v>BYE</v>
      </c>
      <c r="G25" s="20">
        <v>0</v>
      </c>
      <c r="H25" s="79"/>
      <c r="I25" s="80"/>
      <c r="J25" s="81"/>
      <c r="K25" s="79"/>
      <c r="L25" s="80"/>
      <c r="M25" s="81"/>
    </row>
    <row r="26" spans="1:13" s="16" customFormat="1" ht="21" x14ac:dyDescent="0.4">
      <c r="A26" s="18">
        <v>19</v>
      </c>
      <c r="B26" s="17" t="s">
        <v>18</v>
      </c>
      <c r="C26" s="6"/>
      <c r="E26" s="18">
        <f>IF(D26&lt;=$B$5,[1]Randon_Number!A21,HLOOKUP($A$5,[1]Randon_Number!$E$2:$BQ$258,[1]Draw_Sheet!E25+1,FALSE))</f>
        <v>19</v>
      </c>
      <c r="F26" s="19" t="str">
        <f t="shared" si="0"/>
        <v>St. Patrick's Cathedral Grammar School</v>
      </c>
      <c r="G26" s="20"/>
      <c r="H26" s="79"/>
      <c r="I26" s="80" t="str">
        <f t="shared" si="1"/>
        <v/>
      </c>
      <c r="J26" s="81"/>
      <c r="K26" s="79"/>
      <c r="L26" s="80" t="str">
        <f>IF($J40=$J42,"",IF($J40&gt;$J42,I40,I42))</f>
        <v/>
      </c>
      <c r="M26" s="81"/>
    </row>
    <row r="27" spans="1:13" s="16" customFormat="1" ht="21" x14ac:dyDescent="0.4">
      <c r="A27" s="18">
        <v>20</v>
      </c>
      <c r="B27" s="39" t="s">
        <v>16</v>
      </c>
      <c r="C27" s="6"/>
      <c r="E27" s="18">
        <f>IF(D27&lt;=$B$5,[1]Randon_Number!A22,HLOOKUP($A$5,[1]Randon_Number!$E$2:$BQ$258,[1]Draw_Sheet!E26+1,FALSE))</f>
        <v>20</v>
      </c>
      <c r="F27" s="19" t="str">
        <f t="shared" si="0"/>
        <v>Riversdale C.C., Blanchardstown</v>
      </c>
      <c r="G27" s="20"/>
      <c r="H27" s="79"/>
      <c r="I27" s="80"/>
      <c r="J27" s="81"/>
      <c r="K27" s="79"/>
      <c r="L27" s="80"/>
      <c r="M27" s="81"/>
    </row>
    <row r="28" spans="1:13" s="16" customFormat="1" ht="21" x14ac:dyDescent="0.4">
      <c r="A28" s="18">
        <v>21</v>
      </c>
      <c r="B28" s="59" t="s">
        <v>24</v>
      </c>
      <c r="C28" s="6"/>
      <c r="E28" s="18">
        <f>IF(D28&lt;=$B$5,[1]Randon_Number!A23,HLOOKUP($A$5,[1]Randon_Number!$E$2:$BQ$258,[1]Draw_Sheet!E27+1,FALSE))</f>
        <v>21</v>
      </c>
      <c r="F28" s="19" t="str">
        <f t="shared" si="0"/>
        <v>Rockbrook Park School, Rathfarnham</v>
      </c>
      <c r="G28" s="20"/>
      <c r="H28" s="79">
        <v>6</v>
      </c>
      <c r="I28" s="80" t="str">
        <f t="shared" si="1"/>
        <v/>
      </c>
      <c r="J28" s="81"/>
      <c r="K28" s="79">
        <v>6</v>
      </c>
      <c r="L28" s="80" t="str">
        <f>IF($J40=$J42,"",IF($J40&gt;$J42,I40,I42))</f>
        <v/>
      </c>
      <c r="M28" s="81"/>
    </row>
    <row r="29" spans="1:13" s="16" customFormat="1" ht="21" x14ac:dyDescent="0.4">
      <c r="A29" s="18">
        <v>22</v>
      </c>
      <c r="B29" s="39" t="s">
        <v>23</v>
      </c>
      <c r="C29" s="6"/>
      <c r="E29" s="18">
        <f>IF(D29&lt;=$B$5,[1]Randon_Number!A24,HLOOKUP($A$5,[1]Randon_Number!$E$2:$BQ$258,[1]Draw_Sheet!E28+1,FALSE))</f>
        <v>22</v>
      </c>
      <c r="F29" s="19" t="str">
        <f t="shared" si="0"/>
        <v>St. Kevin's C.C., Clondalkin</v>
      </c>
      <c r="G29" s="20"/>
      <c r="H29" s="79"/>
      <c r="I29" s="80"/>
      <c r="J29" s="81"/>
      <c r="K29" s="79"/>
      <c r="L29" s="80"/>
      <c r="M29" s="81"/>
    </row>
    <row r="30" spans="1:13" s="16" customFormat="1" ht="21" x14ac:dyDescent="0.4">
      <c r="A30" s="18">
        <v>23</v>
      </c>
      <c r="B30" s="39" t="s">
        <v>25</v>
      </c>
      <c r="C30" s="6"/>
      <c r="E30" s="18">
        <f>IF(D30&lt;=$B$5,[1]Randon_Number!A25,HLOOKUP($A$5,[1]Randon_Number!$E$2:$BQ$258,[1]Draw_Sheet!E29+1,FALSE))</f>
        <v>23</v>
      </c>
      <c r="F30" s="19" t="str">
        <f t="shared" si="0"/>
        <v>St. Kilian's D.S.D., Clonskeagh</v>
      </c>
      <c r="G30" s="20"/>
      <c r="H30" s="79"/>
      <c r="I30" s="80" t="str">
        <f t="shared" si="1"/>
        <v/>
      </c>
      <c r="J30" s="81"/>
      <c r="K30" s="79"/>
      <c r="L30" s="80" t="str">
        <f>IF($J44=$J46,"",IF($J44&gt;$J46,I44,I46))</f>
        <v/>
      </c>
      <c r="M30" s="81"/>
    </row>
    <row r="31" spans="1:13" s="16" customFormat="1" ht="21" x14ac:dyDescent="0.4">
      <c r="A31" s="18">
        <v>24</v>
      </c>
      <c r="B31" s="39" t="s">
        <v>22</v>
      </c>
      <c r="C31" s="6"/>
      <c r="E31" s="18">
        <f>IF(D31&lt;=$B$5,[1]Randon_Number!A26,HLOOKUP($A$5,[1]Randon_Number!$E$2:$BQ$258,[1]Draw_Sheet!E30+1,FALSE))</f>
        <v>24</v>
      </c>
      <c r="F31" s="19" t="str">
        <f t="shared" si="0"/>
        <v>St. Laurence's College, Loughlinstown</v>
      </c>
      <c r="G31" s="20"/>
      <c r="H31" s="79"/>
      <c r="I31" s="80"/>
      <c r="J31" s="81"/>
      <c r="K31" s="79"/>
      <c r="L31" s="80"/>
      <c r="M31" s="81"/>
    </row>
    <row r="32" spans="1:13" s="16" customFormat="1" ht="21.75" customHeight="1" x14ac:dyDescent="0.4">
      <c r="A32" s="18">
        <v>25</v>
      </c>
      <c r="B32" s="38" t="s">
        <v>31</v>
      </c>
      <c r="C32" s="6"/>
      <c r="E32" s="18">
        <f>IF(D32&lt;=$B$5,[1]Randon_Number!A27,HLOOKUP($A$5,[1]Randon_Number!$E$2:$BQ$258,[1]Draw_Sheet!E31+1,FALSE))</f>
        <v>25</v>
      </c>
      <c r="F32" s="19" t="str">
        <f t="shared" si="0"/>
        <v>Grennan College, Thomastown</v>
      </c>
      <c r="G32" s="20"/>
      <c r="H32" s="79">
        <v>7</v>
      </c>
      <c r="I32" s="80" t="str">
        <f t="shared" si="1"/>
        <v/>
      </c>
      <c r="J32" s="81"/>
      <c r="K32" s="79">
        <v>7</v>
      </c>
      <c r="L32" s="80" t="str">
        <f>IF($J44=$J46,"",IF($J44&gt;$J46,I44,I46))</f>
        <v/>
      </c>
      <c r="M32" s="81"/>
    </row>
    <row r="33" spans="1:13" s="16" customFormat="1" ht="21.75" customHeight="1" x14ac:dyDescent="0.4">
      <c r="A33" s="18">
        <v>26</v>
      </c>
      <c r="B33" s="19" t="s">
        <v>32</v>
      </c>
      <c r="C33" s="6"/>
      <c r="E33" s="18">
        <f>IF(D33&lt;=$B$5,[1]Randon_Number!A28,HLOOKUP($A$5,[1]Randon_Number!$E$2:$BQ$258,[1]Draw_Sheet!E32+1,FALSE))</f>
        <v>26</v>
      </c>
      <c r="F33" s="19" t="str">
        <f t="shared" si="0"/>
        <v>Gaelcholaiste Cheatharlach</v>
      </c>
      <c r="G33" s="20"/>
      <c r="H33" s="79"/>
      <c r="I33" s="80"/>
      <c r="J33" s="81"/>
      <c r="K33" s="79"/>
      <c r="L33" s="80"/>
      <c r="M33" s="81"/>
    </row>
    <row r="34" spans="1:13" s="16" customFormat="1" ht="21" x14ac:dyDescent="0.4">
      <c r="A34" s="18">
        <v>27</v>
      </c>
      <c r="B34" s="17" t="s">
        <v>28</v>
      </c>
      <c r="C34" s="6"/>
      <c r="E34" s="18">
        <f>IF(D34&lt;=$B$5,[1]Randon_Number!A29,HLOOKUP($A$5,[1]Randon_Number!$E$2:$BQ$258,[1]Draw_Sheet!E33+1,FALSE))</f>
        <v>27</v>
      </c>
      <c r="F34" s="19" t="str">
        <f t="shared" si="0"/>
        <v>Scoil Aireagail, Ballyhale</v>
      </c>
      <c r="G34" s="20"/>
      <c r="H34" s="79"/>
      <c r="I34" s="80" t="str">
        <f t="shared" si="1"/>
        <v/>
      </c>
      <c r="J34" s="81"/>
      <c r="K34" s="79"/>
      <c r="L34" s="80" t="str">
        <f>IF($J48=$J50,"",IF($J48&gt;$J50,I48,I50))</f>
        <v/>
      </c>
      <c r="M34" s="81"/>
    </row>
    <row r="35" spans="1:13" s="16" customFormat="1" ht="21" x14ac:dyDescent="0.4">
      <c r="A35" s="18">
        <v>28</v>
      </c>
      <c r="B35" s="19" t="s">
        <v>61</v>
      </c>
      <c r="C35" s="6"/>
      <c r="E35" s="18">
        <f>IF(D35&lt;=$B$5,[1]Randon_Number!A30,HLOOKUP($A$5,[1]Randon_Number!$E$2:$BQ$258,[1]Draw_Sheet!E34+1,FALSE))</f>
        <v>28</v>
      </c>
      <c r="F35" s="19" t="str">
        <f t="shared" si="0"/>
        <v>Colaiste Eoin, Hacketstown</v>
      </c>
      <c r="G35" s="20"/>
      <c r="H35" s="79"/>
      <c r="I35" s="80"/>
      <c r="J35" s="81"/>
      <c r="K35" s="79"/>
      <c r="L35" s="80"/>
      <c r="M35" s="81"/>
    </row>
    <row r="36" spans="1:13" s="16" customFormat="1" ht="21" x14ac:dyDescent="0.4">
      <c r="A36" s="18">
        <v>29</v>
      </c>
      <c r="B36" s="19" t="s">
        <v>26</v>
      </c>
      <c r="C36" s="6"/>
      <c r="E36" s="18">
        <f>IF(D36&lt;=$B$5,[1]Randon_Number!A31,HLOOKUP($A$5,[1]Randon_Number!$E$2:$BQ$258,[1]Draw_Sheet!E35+1,FALSE))</f>
        <v>29</v>
      </c>
      <c r="F36" s="19" t="str">
        <f t="shared" si="0"/>
        <v>CBS New Ross</v>
      </c>
      <c r="G36" s="20"/>
      <c r="H36" s="79">
        <v>8</v>
      </c>
      <c r="I36" s="80" t="str">
        <f t="shared" si="1"/>
        <v/>
      </c>
      <c r="J36" s="81"/>
      <c r="K36" s="79">
        <v>8</v>
      </c>
      <c r="L36" s="80" t="str">
        <f>IF($J48=$J50,"",IF($J48&gt;$J50,I48,I50))</f>
        <v/>
      </c>
      <c r="M36" s="81"/>
    </row>
    <row r="37" spans="1:13" s="16" customFormat="1" ht="21" x14ac:dyDescent="0.4">
      <c r="A37" s="18">
        <v>30</v>
      </c>
      <c r="B37" s="19" t="s">
        <v>65</v>
      </c>
      <c r="C37" s="6"/>
      <c r="E37" s="18">
        <f>IF(D37&lt;=$B$5,[1]Randon_Number!A32,HLOOKUP($A$5,[1]Randon_Number!$E$2:$BQ$258,[1]Draw_Sheet!E36+1,FALSE))</f>
        <v>30</v>
      </c>
      <c r="F37" s="19" t="str">
        <f t="shared" si="0"/>
        <v>Colaiste Abbain, Adamstown</v>
      </c>
      <c r="G37" s="20"/>
      <c r="H37" s="79"/>
      <c r="I37" s="80"/>
      <c r="J37" s="81"/>
      <c r="K37" s="79"/>
      <c r="L37" s="80"/>
      <c r="M37" s="81"/>
    </row>
    <row r="38" spans="1:13" s="16" customFormat="1" ht="21" x14ac:dyDescent="0.4">
      <c r="A38" s="18">
        <v>31</v>
      </c>
      <c r="B38" s="19" t="s">
        <v>27</v>
      </c>
      <c r="C38" s="6"/>
      <c r="E38" s="18">
        <f>IF(D38&lt;=$B$5,[1]Randon_Number!A33,HLOOKUP($A$5,[1]Randon_Number!$E$2:$BQ$258,[1]Draw_Sheet!E37+1,FALSE))</f>
        <v>31</v>
      </c>
      <c r="F38" s="19" t="str">
        <f t="shared" si="0"/>
        <v>Enniscorthy V.C.</v>
      </c>
      <c r="G38" s="20"/>
      <c r="H38" s="79"/>
      <c r="I38" s="80" t="str">
        <f t="shared" si="1"/>
        <v/>
      </c>
      <c r="J38" s="81"/>
      <c r="K38" s="79"/>
      <c r="L38" s="80" t="str">
        <f>IF($J52=$J54,"",IF($J52&gt;$J54,I52,I54))</f>
        <v/>
      </c>
      <c r="M38" s="81"/>
    </row>
    <row r="39" spans="1:13" s="16" customFormat="1" ht="21" x14ac:dyDescent="0.4">
      <c r="A39" s="18">
        <v>32</v>
      </c>
      <c r="B39" s="19" t="s">
        <v>29</v>
      </c>
      <c r="C39" s="6"/>
      <c r="E39" s="18">
        <f>IF(D39&lt;=$B$5,[1]Randon_Number!A34,HLOOKUP($A$5,[1]Randon_Number!$E$2:$BQ$258,[1]Draw_Sheet!E38+1,FALSE))</f>
        <v>32</v>
      </c>
      <c r="F39" s="19" t="str">
        <f t="shared" si="0"/>
        <v>Gaelcholaiste na Mara, Arklow</v>
      </c>
      <c r="G39" s="20"/>
      <c r="H39" s="79"/>
      <c r="I39" s="80"/>
      <c r="J39" s="81"/>
      <c r="K39" s="79"/>
      <c r="L39" s="80"/>
      <c r="M39" s="81"/>
    </row>
    <row r="40" spans="1:13" x14ac:dyDescent="0.3">
      <c r="A40" s="22"/>
      <c r="B40" s="23"/>
      <c r="C40" s="23"/>
      <c r="D40" s="22"/>
      <c r="E40" s="22"/>
      <c r="F40" s="24"/>
      <c r="G40" s="22"/>
      <c r="I40" s="26"/>
      <c r="J40" s="26"/>
      <c r="L40" s="26"/>
      <c r="M40" s="26"/>
    </row>
    <row r="41" spans="1:13" x14ac:dyDescent="0.3">
      <c r="A41" s="22"/>
      <c r="B41" s="23"/>
      <c r="C41" s="23"/>
      <c r="D41" s="22"/>
      <c r="E41" s="22"/>
      <c r="F41" s="24"/>
      <c r="G41" s="22"/>
      <c r="I41" s="26"/>
      <c r="J41" s="26"/>
      <c r="L41" s="26"/>
      <c r="M41" s="26"/>
    </row>
    <row r="42" spans="1:13" x14ac:dyDescent="0.3">
      <c r="A42" s="22"/>
      <c r="B42" s="23"/>
      <c r="C42" s="23"/>
      <c r="D42" s="22"/>
      <c r="E42" s="22"/>
      <c r="F42" s="24"/>
      <c r="G42" s="22"/>
      <c r="I42" s="26"/>
      <c r="J42" s="26"/>
      <c r="L42" s="26"/>
      <c r="M42" s="26"/>
    </row>
    <row r="43" spans="1:13" x14ac:dyDescent="0.3">
      <c r="A43" s="22"/>
      <c r="B43" s="23"/>
      <c r="C43" s="23"/>
      <c r="D43" s="22"/>
      <c r="E43" s="22"/>
      <c r="F43" s="24"/>
      <c r="G43" s="22"/>
      <c r="I43" s="26"/>
      <c r="J43" s="26"/>
      <c r="L43" s="26"/>
      <c r="M43" s="26"/>
    </row>
    <row r="44" spans="1:13" x14ac:dyDescent="0.3">
      <c r="A44" s="22"/>
      <c r="B44" s="23"/>
      <c r="C44" s="23"/>
      <c r="D44" s="22"/>
      <c r="E44" s="22"/>
      <c r="F44" s="24"/>
      <c r="G44" s="22"/>
      <c r="I44" s="26"/>
      <c r="J44" s="26"/>
      <c r="L44" s="26"/>
      <c r="M44" s="26"/>
    </row>
    <row r="45" spans="1:13" x14ac:dyDescent="0.3">
      <c r="A45" s="22"/>
      <c r="B45" s="23"/>
      <c r="C45" s="23"/>
      <c r="D45" s="22"/>
      <c r="E45" s="22"/>
      <c r="F45" s="24"/>
      <c r="G45" s="22"/>
      <c r="I45" s="26"/>
      <c r="J45" s="26"/>
      <c r="L45" s="26"/>
      <c r="M45" s="26"/>
    </row>
    <row r="46" spans="1:13" x14ac:dyDescent="0.3">
      <c r="A46" s="22"/>
      <c r="B46" s="23"/>
      <c r="C46" s="23"/>
      <c r="D46" s="22"/>
      <c r="E46" s="22"/>
      <c r="F46" s="24"/>
      <c r="G46" s="22"/>
      <c r="I46" s="26"/>
      <c r="J46" s="26"/>
      <c r="L46" s="26"/>
      <c r="M46" s="26"/>
    </row>
    <row r="47" spans="1:13" x14ac:dyDescent="0.3">
      <c r="A47" s="22"/>
      <c r="B47" s="23"/>
      <c r="C47" s="23"/>
      <c r="D47" s="22"/>
      <c r="E47" s="22"/>
      <c r="F47" s="24"/>
      <c r="G47" s="22"/>
      <c r="I47" s="26"/>
      <c r="J47" s="26"/>
      <c r="L47" s="26"/>
      <c r="M47" s="26"/>
    </row>
    <row r="48" spans="1:13" x14ac:dyDescent="0.3">
      <c r="A48" s="22"/>
      <c r="B48" s="23"/>
      <c r="C48" s="23"/>
      <c r="D48" s="22"/>
      <c r="E48" s="22"/>
      <c r="F48" s="24"/>
      <c r="G48" s="22"/>
      <c r="I48" s="26"/>
      <c r="J48" s="26"/>
      <c r="L48" s="26"/>
      <c r="M48" s="26"/>
    </row>
    <row r="49" spans="1:13" x14ac:dyDescent="0.3">
      <c r="A49" s="22"/>
      <c r="B49" s="23"/>
      <c r="C49" s="23"/>
      <c r="D49" s="22"/>
      <c r="E49" s="22"/>
      <c r="F49" s="24"/>
      <c r="G49" s="22"/>
      <c r="I49" s="26"/>
      <c r="J49" s="26"/>
      <c r="L49" s="26"/>
      <c r="M49" s="26"/>
    </row>
    <row r="50" spans="1:13" x14ac:dyDescent="0.3">
      <c r="A50" s="22"/>
      <c r="B50" s="23"/>
      <c r="C50" s="23"/>
      <c r="D50" s="22"/>
      <c r="E50" s="22"/>
      <c r="F50" s="24"/>
      <c r="G50" s="22"/>
      <c r="I50" s="26"/>
      <c r="J50" s="26"/>
      <c r="L50" s="26"/>
      <c r="M50" s="26"/>
    </row>
    <row r="51" spans="1:13" x14ac:dyDescent="0.3">
      <c r="A51" s="22"/>
      <c r="B51" s="23"/>
      <c r="C51" s="23"/>
      <c r="D51" s="22"/>
      <c r="E51" s="22"/>
      <c r="F51" s="24"/>
      <c r="G51" s="22"/>
      <c r="I51" s="26"/>
      <c r="J51" s="26"/>
      <c r="L51" s="26"/>
      <c r="M51" s="26"/>
    </row>
    <row r="52" spans="1:13" x14ac:dyDescent="0.3">
      <c r="A52" s="22"/>
      <c r="B52" s="23"/>
      <c r="C52" s="23"/>
      <c r="D52" s="22"/>
      <c r="E52" s="22"/>
      <c r="F52" s="24"/>
      <c r="G52" s="22"/>
      <c r="I52" s="26"/>
      <c r="J52" s="26"/>
      <c r="L52" s="26"/>
      <c r="M52" s="26"/>
    </row>
    <row r="53" spans="1:13" x14ac:dyDescent="0.3">
      <c r="A53" s="22"/>
      <c r="B53" s="23"/>
      <c r="C53" s="23"/>
      <c r="D53" s="22"/>
      <c r="E53" s="22"/>
      <c r="F53" s="24"/>
      <c r="G53" s="22"/>
      <c r="I53" s="26"/>
      <c r="J53" s="26"/>
      <c r="L53" s="26"/>
      <c r="M53" s="26"/>
    </row>
    <row r="54" spans="1:13" x14ac:dyDescent="0.3">
      <c r="A54" s="22"/>
      <c r="B54" s="23"/>
      <c r="C54" s="23"/>
      <c r="D54" s="22"/>
      <c r="E54" s="22"/>
      <c r="F54" s="24"/>
      <c r="G54" s="22"/>
      <c r="I54" s="26"/>
      <c r="J54" s="26"/>
      <c r="L54" s="26"/>
      <c r="M54" s="26"/>
    </row>
  </sheetData>
  <mergeCells count="90">
    <mergeCell ref="M32:M33"/>
    <mergeCell ref="H36:H39"/>
    <mergeCell ref="I36:I37"/>
    <mergeCell ref="J36:J37"/>
    <mergeCell ref="K36:K39"/>
    <mergeCell ref="L36:L37"/>
    <mergeCell ref="I38:I39"/>
    <mergeCell ref="J38:J39"/>
    <mergeCell ref="L38:L39"/>
    <mergeCell ref="M38:M39"/>
    <mergeCell ref="I34:I35"/>
    <mergeCell ref="J34:J35"/>
    <mergeCell ref="L34:L35"/>
    <mergeCell ref="M34:M35"/>
    <mergeCell ref="M36:M37"/>
    <mergeCell ref="H32:H35"/>
    <mergeCell ref="I32:I33"/>
    <mergeCell ref="J32:J33"/>
    <mergeCell ref="K32:K35"/>
    <mergeCell ref="L32:L33"/>
    <mergeCell ref="M28:M29"/>
    <mergeCell ref="I30:I31"/>
    <mergeCell ref="J30:J31"/>
    <mergeCell ref="L30:L31"/>
    <mergeCell ref="M30:M31"/>
    <mergeCell ref="H28:H31"/>
    <mergeCell ref="I28:I29"/>
    <mergeCell ref="J28:J29"/>
    <mergeCell ref="K28:K31"/>
    <mergeCell ref="L28:L29"/>
    <mergeCell ref="M24:M25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0:M21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16:M17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2:M13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M8:M9"/>
    <mergeCell ref="I10:I11"/>
    <mergeCell ref="J10:J11"/>
    <mergeCell ref="L10:L11"/>
    <mergeCell ref="M10:M11"/>
    <mergeCell ref="B1:M1"/>
    <mergeCell ref="B2:M2"/>
    <mergeCell ref="B3:M3"/>
    <mergeCell ref="E5:G5"/>
    <mergeCell ref="H5:J5"/>
    <mergeCell ref="K5:M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B3" sqref="B3:L3"/>
    </sheetView>
  </sheetViews>
  <sheetFormatPr defaultRowHeight="15" x14ac:dyDescent="0.25"/>
  <cols>
    <col min="1" max="1" width="15.7109375" bestFit="1" customWidth="1"/>
    <col min="2" max="2" width="53.42578125" bestFit="1" customWidth="1"/>
    <col min="4" max="4" width="8.5703125" bestFit="1" customWidth="1"/>
    <col min="5" max="5" width="53.42578125" bestFit="1" customWidth="1"/>
    <col min="6" max="6" width="8.28515625" bestFit="1" customWidth="1"/>
    <col min="7" max="7" width="11.5703125" customWidth="1"/>
    <col min="8" max="8" width="33.42578125" bestFit="1" customWidth="1"/>
    <col min="9" max="9" width="19" customWidth="1"/>
    <col min="10" max="10" width="12" customWidth="1"/>
    <col min="11" max="11" width="9.85546875" bestFit="1" customWidth="1"/>
    <col min="12" max="12" width="50.5703125" customWidth="1"/>
  </cols>
  <sheetData>
    <row r="1" spans="1:12" ht="39.75" x14ac:dyDescent="0.7">
      <c r="A1" s="1"/>
      <c r="B1" s="71" t="s">
        <v>33</v>
      </c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35.25" x14ac:dyDescent="0.45">
      <c r="A2" s="1"/>
      <c r="B2" s="72" t="s">
        <v>63</v>
      </c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34.5" x14ac:dyDescent="0.45">
      <c r="A3" s="1"/>
      <c r="B3" s="82" t="s">
        <v>34</v>
      </c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ht="21" x14ac:dyDescent="0.4">
      <c r="A4" s="2" t="s">
        <v>1</v>
      </c>
      <c r="B4" s="2"/>
      <c r="C4" s="2"/>
      <c r="D4" s="2"/>
      <c r="E4" s="4"/>
      <c r="F4" s="5"/>
      <c r="G4" s="5"/>
      <c r="H4" s="5"/>
      <c r="I4" s="5"/>
      <c r="J4" s="2"/>
      <c r="K4" s="3"/>
      <c r="L4" s="2"/>
    </row>
    <row r="5" spans="1:12" ht="30.75" x14ac:dyDescent="0.55000000000000004">
      <c r="A5" s="6">
        <v>32</v>
      </c>
      <c r="B5" s="7"/>
      <c r="C5" s="9"/>
      <c r="D5" s="74" t="s">
        <v>2</v>
      </c>
      <c r="E5" s="74"/>
      <c r="F5" s="74"/>
      <c r="G5" s="75" t="s">
        <v>3</v>
      </c>
      <c r="H5" s="75"/>
      <c r="I5" s="75"/>
      <c r="J5" s="74" t="s">
        <v>35</v>
      </c>
      <c r="K5" s="74"/>
      <c r="L5" s="74"/>
    </row>
    <row r="6" spans="1:12" ht="30" x14ac:dyDescent="0.5">
      <c r="A6" s="10"/>
      <c r="B6" s="11"/>
      <c r="C6" s="10"/>
      <c r="D6" s="76" t="s">
        <v>36</v>
      </c>
      <c r="E6" s="76"/>
      <c r="F6" s="76"/>
      <c r="G6" s="83" t="s">
        <v>37</v>
      </c>
      <c r="H6" s="83"/>
      <c r="I6" s="83"/>
      <c r="J6" s="77" t="s">
        <v>38</v>
      </c>
      <c r="K6" s="77"/>
      <c r="L6" s="77"/>
    </row>
    <row r="7" spans="1:12" ht="21" x14ac:dyDescent="0.4">
      <c r="A7" s="84" t="s">
        <v>8</v>
      </c>
      <c r="B7" s="84"/>
      <c r="C7" s="84"/>
      <c r="D7" s="13" t="s">
        <v>9</v>
      </c>
      <c r="E7" s="13" t="s">
        <v>10</v>
      </c>
      <c r="F7" s="13" t="s">
        <v>12</v>
      </c>
      <c r="G7" s="14" t="s">
        <v>11</v>
      </c>
      <c r="H7" s="13" t="s">
        <v>10</v>
      </c>
      <c r="I7" s="13" t="s">
        <v>12</v>
      </c>
      <c r="J7" s="14" t="s">
        <v>11</v>
      </c>
      <c r="K7" s="13" t="s">
        <v>10</v>
      </c>
      <c r="L7" s="13" t="s">
        <v>12</v>
      </c>
    </row>
    <row r="8" spans="1:12" ht="21" x14ac:dyDescent="0.4">
      <c r="A8" s="18">
        <v>1</v>
      </c>
      <c r="B8" s="28" t="s">
        <v>39</v>
      </c>
      <c r="C8" s="18"/>
      <c r="D8" s="18">
        <f>IF(C8&lt;=$B$5,[1]Randon_Number!A3,HLOOKUP($A$5,[1]Randon_Number!$E$2:$BQ$258,[1]Draw_Sheet!E7+1,FALSE))</f>
        <v>1</v>
      </c>
      <c r="E8" s="19" t="str">
        <f t="shared" ref="E8:E39" si="0">VLOOKUP($D8,$A$8:$B$64,2,FALSE)</f>
        <v>Cistercian College, Roscrea</v>
      </c>
      <c r="F8" s="20"/>
      <c r="G8" s="79">
        <v>1</v>
      </c>
      <c r="H8" s="80" t="str">
        <f>IF($D8=0,E9,IF($F8=$F9,"",IF($F8&gt;$F9,E8,E9)))</f>
        <v/>
      </c>
      <c r="I8" s="81"/>
      <c r="J8" s="79">
        <v>1</v>
      </c>
      <c r="K8" s="80" t="str">
        <f>IF($I8=$I10,"",IF($I8&gt;$I10,H8,H10))</f>
        <v/>
      </c>
      <c r="L8" s="81"/>
    </row>
    <row r="9" spans="1:12" ht="21" x14ac:dyDescent="0.4">
      <c r="A9" s="18">
        <v>2</v>
      </c>
      <c r="B9" s="29" t="s">
        <v>13</v>
      </c>
      <c r="C9" s="18"/>
      <c r="D9" s="18">
        <f>IF(C9&lt;=$B$5,[1]Randon_Number!A4,HLOOKUP($A$5,[1]Randon_Number!$E$2:$BQ$258,[1]Draw_Sheet!E8+1,FALSE))</f>
        <v>2</v>
      </c>
      <c r="E9" s="19" t="str">
        <f t="shared" si="0"/>
        <v>Ard Scoil Chiarain, Clara</v>
      </c>
      <c r="F9" s="20"/>
      <c r="G9" s="79"/>
      <c r="H9" s="80"/>
      <c r="I9" s="81"/>
      <c r="J9" s="79"/>
      <c r="K9" s="80"/>
      <c r="L9" s="81"/>
    </row>
    <row r="10" spans="1:12" ht="21" x14ac:dyDescent="0.4">
      <c r="A10" s="18">
        <v>3</v>
      </c>
      <c r="B10" s="62" t="s">
        <v>68</v>
      </c>
      <c r="C10" s="18"/>
      <c r="D10" s="18">
        <f>IF(C10&lt;=$B$5,[1]Randon_Number!A5,HLOOKUP($A$5,[1]Randon_Number!$E$2:$BQ$258,[1]Draw_Sheet!E9+1,FALSE))</f>
        <v>3</v>
      </c>
      <c r="E10" s="19" t="str">
        <f t="shared" si="0"/>
        <v>Curragh P.P.</v>
      </c>
      <c r="F10" s="20"/>
      <c r="G10" s="79"/>
      <c r="H10" s="80" t="str">
        <f>IF($D10=0,E11,IF($F10=$F11,"",IF($F10&gt;$F11,E10,E11)))</f>
        <v/>
      </c>
      <c r="I10" s="81"/>
      <c r="J10" s="79"/>
      <c r="K10" s="80" t="str">
        <f>IF($I12=$I14,"",IF($I12&gt;$I14,H12,H14))</f>
        <v/>
      </c>
      <c r="L10" s="81"/>
    </row>
    <row r="11" spans="1:12" ht="21" x14ac:dyDescent="0.4">
      <c r="A11" s="18">
        <v>4</v>
      </c>
      <c r="B11" s="28" t="s">
        <v>32</v>
      </c>
      <c r="C11" s="18"/>
      <c r="D11" s="18">
        <f>IF(C11&lt;=$B$5,[1]Randon_Number!A6,HLOOKUP($A$5,[1]Randon_Number!$E$2:$BQ$258,[1]Draw_Sheet!E10+1,FALSE))</f>
        <v>4</v>
      </c>
      <c r="E11" s="19" t="str">
        <f t="shared" si="0"/>
        <v>Gaelcholaiste Cheatharlach</v>
      </c>
      <c r="F11" s="20"/>
      <c r="G11" s="79"/>
      <c r="H11" s="80"/>
      <c r="I11" s="81"/>
      <c r="J11" s="79"/>
      <c r="K11" s="80"/>
      <c r="L11" s="81"/>
    </row>
    <row r="12" spans="1:12" ht="21" x14ac:dyDescent="0.4">
      <c r="A12" s="18">
        <v>5</v>
      </c>
      <c r="B12" s="30" t="s">
        <v>77</v>
      </c>
      <c r="C12" s="41"/>
      <c r="D12" s="18">
        <f>IF(C17&lt;=$B$5,[1]Randon_Number!A7,HLOOKUP($A$5,[1]Randon_Number!$E$2:$BQ$258,[1]Draw_Sheet!E11+1,FALSE))</f>
        <v>5</v>
      </c>
      <c r="E12" s="19" t="str">
        <f t="shared" si="0"/>
        <v>O'Fiaich College, Dundalk</v>
      </c>
      <c r="F12" s="20"/>
      <c r="G12" s="79">
        <v>2</v>
      </c>
      <c r="H12" s="80" t="str">
        <f>IF($D12=0,E13,IF($F12=$F13,"",IF($F12&gt;$F13,E12,E13)))</f>
        <v/>
      </c>
      <c r="I12" s="81"/>
      <c r="J12" s="79">
        <v>2</v>
      </c>
      <c r="K12" s="80" t="str">
        <f>IF($I16=$I18,"",IF($I16&gt;$I18,H16,H18))</f>
        <v/>
      </c>
      <c r="L12" s="81"/>
    </row>
    <row r="13" spans="1:12" ht="21" x14ac:dyDescent="0.4">
      <c r="A13" s="18">
        <v>6</v>
      </c>
      <c r="B13" s="40" t="s">
        <v>46</v>
      </c>
      <c r="C13" s="41"/>
      <c r="D13" s="18">
        <f>IF(C18&lt;=$B$5,[1]Randon_Number!A8,HLOOKUP($A$5,[1]Randon_Number!$E$2:$BQ$258,[1]Draw_Sheet!E12+1,FALSE))</f>
        <v>6</v>
      </c>
      <c r="E13" s="19" t="str">
        <f t="shared" si="0"/>
        <v>Colaiste ChuChulainn, Dundalk</v>
      </c>
      <c r="F13" s="20"/>
      <c r="G13" s="79"/>
      <c r="H13" s="80"/>
      <c r="I13" s="81"/>
      <c r="J13" s="79"/>
      <c r="K13" s="80"/>
      <c r="L13" s="81"/>
    </row>
    <row r="14" spans="1:12" ht="21" x14ac:dyDescent="0.4">
      <c r="A14" s="18">
        <v>7</v>
      </c>
      <c r="B14" s="40" t="s">
        <v>73</v>
      </c>
      <c r="C14" s="41"/>
      <c r="D14" s="18">
        <f>IF(C19&lt;=$B$5,[1]Randon_Number!A9,HLOOKUP($A$5,[1]Randon_Number!$E$2:$BQ$258,[1]Draw_Sheet!E13+1,FALSE))</f>
        <v>7</v>
      </c>
      <c r="E14" s="19" t="str">
        <f t="shared" si="0"/>
        <v>Colaiste Clavin, Enfield</v>
      </c>
      <c r="F14" s="20"/>
      <c r="G14" s="79"/>
      <c r="H14" s="80" t="str">
        <f>IF($D14=0,E15,IF($F14=$F15,"",IF($F14&gt;$F15,E14,E15)))</f>
        <v/>
      </c>
      <c r="I14" s="81"/>
      <c r="J14" s="79"/>
      <c r="K14" s="80" t="str">
        <f>IF($I20=$I22,"",IF($I20&gt;$I22,H20,H22))</f>
        <v/>
      </c>
      <c r="L14" s="81"/>
    </row>
    <row r="15" spans="1:12" ht="21" x14ac:dyDescent="0.4">
      <c r="A15" s="18">
        <v>8</v>
      </c>
      <c r="B15" s="40" t="s">
        <v>15</v>
      </c>
      <c r="C15" s="41"/>
      <c r="D15" s="18">
        <f>IF(C20&lt;=$B$5,[1]Randon_Number!A10,HLOOKUP($A$5,[1]Randon_Number!$E$2:$BQ$258,[1]Draw_Sheet!E14+1,FALSE))</f>
        <v>8</v>
      </c>
      <c r="E15" s="19" t="str">
        <f t="shared" si="0"/>
        <v>New Cross College, Finglas</v>
      </c>
      <c r="F15" s="20"/>
      <c r="G15" s="79"/>
      <c r="H15" s="80"/>
      <c r="I15" s="81"/>
      <c r="J15" s="79"/>
      <c r="K15" s="80"/>
      <c r="L15" s="81"/>
    </row>
    <row r="16" spans="1:12" ht="21" x14ac:dyDescent="0.4">
      <c r="A16" s="18">
        <v>9</v>
      </c>
      <c r="B16" s="40" t="s">
        <v>20</v>
      </c>
      <c r="C16" s="41"/>
      <c r="D16" s="18">
        <f>IF(C21&lt;=$B$5,[1]Randon_Number!A11,HLOOKUP($A$5,[1]Randon_Number!$E$2:$BQ$258,[1]Draw_Sheet!E15+1,FALSE))</f>
        <v>9</v>
      </c>
      <c r="E16" s="19" t="str">
        <f t="shared" si="0"/>
        <v>Colaiste Mhuire, Cabra</v>
      </c>
      <c r="F16" s="20"/>
      <c r="G16" s="79">
        <v>3</v>
      </c>
      <c r="H16" s="80" t="str">
        <f>IF($D16=0,E17,IF($F16=$F17,"",IF($F16&gt;$F17,E16,E17)))</f>
        <v/>
      </c>
      <c r="I16" s="81"/>
      <c r="J16" s="79">
        <v>3</v>
      </c>
      <c r="K16" s="80" t="str">
        <f>IF($I24=$I26,"",IF($I24&gt;$I26,H24,H26))</f>
        <v/>
      </c>
      <c r="L16" s="81"/>
    </row>
    <row r="17" spans="1:12" ht="21" x14ac:dyDescent="0.4">
      <c r="A17" s="18">
        <v>10</v>
      </c>
      <c r="B17" s="40" t="s">
        <v>19</v>
      </c>
      <c r="C17" s="18"/>
      <c r="D17" s="18">
        <f>IF(C22&lt;=$B$5,[1]Randon_Number!A12,HLOOKUP($A$5,[1]Randon_Number!$E$2:$BQ$258,[1]Draw_Sheet!E16+1,FALSE))</f>
        <v>10</v>
      </c>
      <c r="E17" s="19" t="str">
        <f t="shared" si="0"/>
        <v>Gaelcholaiste Reachrann, Domhnach Mide</v>
      </c>
      <c r="F17" s="20"/>
      <c r="G17" s="79"/>
      <c r="H17" s="80"/>
      <c r="I17" s="81"/>
      <c r="J17" s="79"/>
      <c r="K17" s="80"/>
      <c r="L17" s="81"/>
    </row>
    <row r="18" spans="1:12" ht="21" x14ac:dyDescent="0.4">
      <c r="A18" s="18">
        <v>11</v>
      </c>
      <c r="B18" s="52" t="s">
        <v>69</v>
      </c>
      <c r="C18" s="18"/>
      <c r="D18" s="18">
        <f>IF(C23&lt;=$B$5,[1]Randon_Number!A13,HLOOKUP($A$5,[1]Randon_Number!$E$2:$BQ$258,[1]Draw_Sheet!E17+1,FALSE))</f>
        <v>11</v>
      </c>
      <c r="E18" s="19" t="str">
        <f t="shared" si="0"/>
        <v>Donahies C.S., Streamville Road</v>
      </c>
      <c r="F18" s="20"/>
      <c r="G18" s="79"/>
      <c r="H18" s="80" t="str">
        <f>IF($D18=0,E19,IF($F18=$F19,"",IF($F18&gt;$F19,E18,E19)))</f>
        <v/>
      </c>
      <c r="I18" s="81"/>
      <c r="J18" s="79"/>
      <c r="K18" s="80" t="str">
        <f>IF($I28=$I30,"",IF($I28&gt;$I30,H28,H30))</f>
        <v/>
      </c>
      <c r="L18" s="81"/>
    </row>
    <row r="19" spans="1:12" ht="21" x14ac:dyDescent="0.4">
      <c r="A19" s="18">
        <v>12</v>
      </c>
      <c r="B19" s="42" t="s">
        <v>41</v>
      </c>
      <c r="C19" s="18"/>
      <c r="D19" s="18">
        <f>IF(C24&lt;=$B$5,[1]Randon_Number!A14,HLOOKUP($A$5,[1]Randon_Number!$E$2:$BQ$258,[1]Draw_Sheet!E18+1,FALSE))</f>
        <v>12</v>
      </c>
      <c r="E19" s="19" t="str">
        <f t="shared" si="0"/>
        <v>O'Connell's School, North Richmond Street</v>
      </c>
      <c r="F19" s="20"/>
      <c r="G19" s="79"/>
      <c r="H19" s="80"/>
      <c r="I19" s="81"/>
      <c r="J19" s="79"/>
      <c r="K19" s="80"/>
      <c r="L19" s="81"/>
    </row>
    <row r="20" spans="1:12" ht="21" x14ac:dyDescent="0.4">
      <c r="A20" s="18">
        <v>13</v>
      </c>
      <c r="B20" s="42" t="s">
        <v>52</v>
      </c>
      <c r="C20" s="18"/>
      <c r="D20" s="18">
        <f>IF(C25&lt;=$B$5,[1]Randon_Number!A15,HLOOKUP($A$5,[1]Randon_Number!$E$2:$BQ$258,[1]Draw_Sheet!E19+1,FALSE))</f>
        <v>13</v>
      </c>
      <c r="E20" s="19" t="str">
        <f t="shared" si="0"/>
        <v>Stratford College, Rathgar</v>
      </c>
      <c r="F20" s="20"/>
      <c r="G20" s="79">
        <v>4</v>
      </c>
      <c r="H20" s="80" t="str">
        <f>IF($D20=0,E21,IF($F20=$F21,"",IF($F20&gt;$F21,E20,E21)))</f>
        <v/>
      </c>
      <c r="I20" s="81"/>
      <c r="J20" s="79">
        <v>4</v>
      </c>
      <c r="K20" s="80" t="str">
        <f>IF($I32=$I34,"",IF($I32&gt;$I34,H32,H34))</f>
        <v/>
      </c>
      <c r="L20" s="81"/>
    </row>
    <row r="21" spans="1:12" ht="21" x14ac:dyDescent="0.4">
      <c r="A21" s="18">
        <v>14</v>
      </c>
      <c r="B21" s="42" t="s">
        <v>25</v>
      </c>
      <c r="C21" s="18"/>
      <c r="D21" s="18">
        <f>IF(C26&lt;=$B$5,[1]Randon_Number!A16,HLOOKUP($A$5,[1]Randon_Number!$E$2:$BQ$258,[1]Draw_Sheet!E20+1,FALSE))</f>
        <v>14</v>
      </c>
      <c r="E21" s="19" t="str">
        <f t="shared" si="0"/>
        <v>St. Kilian's D.S.D., Clonskeagh</v>
      </c>
      <c r="F21" s="20"/>
      <c r="G21" s="79"/>
      <c r="H21" s="80"/>
      <c r="I21" s="81"/>
      <c r="J21" s="79"/>
      <c r="K21" s="80"/>
      <c r="L21" s="81"/>
    </row>
    <row r="22" spans="1:12" ht="21" x14ac:dyDescent="0.4">
      <c r="A22" s="18">
        <v>15</v>
      </c>
      <c r="B22" s="61" t="s">
        <v>71</v>
      </c>
      <c r="C22" s="18"/>
      <c r="D22" s="18">
        <f>IF(C27&lt;=$B$5,[1]Randon_Number!A17,HLOOKUP($A$5,[1]Randon_Number!$E$2:$BQ$258,[1]Draw_Sheet!E21+1,FALSE))</f>
        <v>15</v>
      </c>
      <c r="E22" s="19" t="str">
        <f t="shared" si="0"/>
        <v>St. Paul's S.S., Monasterevin</v>
      </c>
      <c r="F22" s="20"/>
      <c r="G22" s="79"/>
      <c r="H22" s="85" t="str">
        <f>IF($D22=0,E23,IF($F22=$F23,"",IF($F22&gt;$F23,E22,E23)))</f>
        <v/>
      </c>
      <c r="I22" s="86"/>
      <c r="J22" s="79"/>
      <c r="K22" s="85" t="str">
        <f>IF($I36=$I38,"",IF($I36&gt;$I38,H36,H38))</f>
        <v/>
      </c>
      <c r="L22" s="86"/>
    </row>
    <row r="23" spans="1:12" ht="21" x14ac:dyDescent="0.4">
      <c r="A23" s="18">
        <v>16</v>
      </c>
      <c r="B23" s="29" t="s">
        <v>23</v>
      </c>
      <c r="C23" s="18"/>
      <c r="D23" s="18">
        <f>IF(C28&lt;=$B$5,[1]Randon_Number!A18,HLOOKUP($A$5,[1]Randon_Number!$E$2:$BQ$258,[1]Draw_Sheet!E22+1,FALSE))</f>
        <v>16</v>
      </c>
      <c r="E23" s="19" t="str">
        <f t="shared" si="0"/>
        <v>St. Kevin's C.C., Clondalkin</v>
      </c>
      <c r="F23" s="20"/>
      <c r="G23" s="79"/>
      <c r="H23" s="85"/>
      <c r="I23" s="86"/>
      <c r="J23" s="79"/>
      <c r="K23" s="85"/>
      <c r="L23" s="86"/>
    </row>
    <row r="24" spans="1:12" ht="21" x14ac:dyDescent="0.4">
      <c r="A24" s="18">
        <v>17</v>
      </c>
      <c r="B24" s="28" t="s">
        <v>17</v>
      </c>
      <c r="C24" s="18"/>
      <c r="D24" s="18">
        <f>IF(C29&lt;=$B$5,[1]Randon_Number!A19,HLOOKUP($A$5,[1]Randon_Number!$E$2:$BQ$258,[1]Draw_Sheet!E23+1,FALSE))</f>
        <v>17</v>
      </c>
      <c r="E24" s="19" t="str">
        <f t="shared" si="0"/>
        <v>Blakestown C.S.</v>
      </c>
      <c r="F24" s="20"/>
      <c r="G24" s="79">
        <v>5</v>
      </c>
      <c r="H24" s="80" t="str">
        <f>IF($D24=0,E25,IF($F24=$F25,"",IF($F24&gt;$F25,E24,E25)))</f>
        <v/>
      </c>
      <c r="I24" s="81"/>
      <c r="J24" s="79">
        <v>5</v>
      </c>
      <c r="K24" s="80" t="str">
        <f>IF($I36=$I38,"",IF($I36&gt;$I38,H36,H38))</f>
        <v/>
      </c>
      <c r="L24" s="81"/>
    </row>
    <row r="25" spans="1:12" ht="21" x14ac:dyDescent="0.4">
      <c r="A25" s="18">
        <v>18</v>
      </c>
      <c r="B25" s="29" t="s">
        <v>74</v>
      </c>
      <c r="C25" s="18"/>
      <c r="D25" s="18">
        <f>IF(C30&lt;=$B$5,[1]Randon_Number!A20,HLOOKUP($A$5,[1]Randon_Number!$E$2:$BQ$258,[1]Draw_Sheet!E24+1,FALSE))</f>
        <v>18</v>
      </c>
      <c r="E25" s="19" t="str">
        <f t="shared" si="0"/>
        <v>Greenhills College, Walkinstown</v>
      </c>
      <c r="F25" s="20"/>
      <c r="G25" s="79"/>
      <c r="H25" s="80"/>
      <c r="I25" s="81"/>
      <c r="J25" s="79"/>
      <c r="K25" s="80"/>
      <c r="L25" s="81"/>
    </row>
    <row r="26" spans="1:12" ht="21" x14ac:dyDescent="0.4">
      <c r="A26" s="18">
        <v>19</v>
      </c>
      <c r="B26" s="28" t="s">
        <v>76</v>
      </c>
      <c r="C26" s="18"/>
      <c r="D26" s="18">
        <f>IF(C31&lt;=$B$5,[1]Randon_Number!A21,HLOOKUP($A$5,[1]Randon_Number!$E$2:$BQ$258,[1]Draw_Sheet!E25+1,FALSE))</f>
        <v>19</v>
      </c>
      <c r="E26" s="19" t="str">
        <f t="shared" si="0"/>
        <v>Killinarden C.S., Tallaght</v>
      </c>
      <c r="F26" s="20"/>
      <c r="G26" s="79"/>
      <c r="H26" s="80" t="str">
        <f>IF($D26=0,E27,IF($F26=$F27,"",IF($F26&gt;$F27,E26,E27)))</f>
        <v/>
      </c>
      <c r="I26" s="81"/>
      <c r="J26" s="79"/>
      <c r="K26" s="80" t="str">
        <f>IF($I40=$I42,"",IF($I40&gt;$I42,H40,H42))</f>
        <v/>
      </c>
      <c r="L26" s="81"/>
    </row>
    <row r="27" spans="1:12" ht="21" x14ac:dyDescent="0.4">
      <c r="A27" s="18">
        <v>20</v>
      </c>
      <c r="B27" s="28" t="s">
        <v>43</v>
      </c>
      <c r="C27" s="18"/>
      <c r="D27" s="18">
        <f>IF(C32&lt;=$B$5,[1]Randon_Number!A22,HLOOKUP($A$5,[1]Randon_Number!$E$2:$BQ$258,[1]Draw_Sheet!E26+1,FALSE))</f>
        <v>20</v>
      </c>
      <c r="E27" s="19" t="str">
        <f t="shared" si="0"/>
        <v>James Street CBS</v>
      </c>
      <c r="F27" s="20"/>
      <c r="G27" s="79"/>
      <c r="H27" s="80"/>
      <c r="I27" s="81"/>
      <c r="J27" s="79"/>
      <c r="K27" s="80"/>
      <c r="L27" s="81"/>
    </row>
    <row r="28" spans="1:12" ht="21" x14ac:dyDescent="0.4">
      <c r="A28" s="18">
        <v>21</v>
      </c>
      <c r="B28" s="44" t="s">
        <v>70</v>
      </c>
      <c r="C28" s="18"/>
      <c r="D28" s="18">
        <f>IF(C33&lt;=$B$5,[1]Randon_Number!A23,HLOOKUP($A$5,[1]Randon_Number!$E$2:$BQ$258,[1]Draw_Sheet!E27+1,FALSE))</f>
        <v>21</v>
      </c>
      <c r="E28" s="19" t="str">
        <f t="shared" si="0"/>
        <v>Holy Child C.S., Sallynoggin</v>
      </c>
      <c r="F28" s="20"/>
      <c r="G28" s="79">
        <v>6</v>
      </c>
      <c r="H28" s="80" t="str">
        <f>IF($D28=0,E29,IF($F28=$F29,"",IF($F28&gt;$F29,E28,E29)))</f>
        <v/>
      </c>
      <c r="I28" s="81"/>
      <c r="J28" s="79">
        <v>6</v>
      </c>
      <c r="K28" s="80" t="str">
        <f>IF($I40=$I42,"",IF($I40&gt;$I42,H40,H42))</f>
        <v/>
      </c>
      <c r="L28" s="81"/>
    </row>
    <row r="29" spans="1:12" ht="21" x14ac:dyDescent="0.4">
      <c r="A29" s="18">
        <v>22</v>
      </c>
      <c r="B29" s="28" t="s">
        <v>75</v>
      </c>
      <c r="C29" s="28"/>
      <c r="D29" s="18">
        <f>IF(C34&lt;=$B$5,[1]Randon_Number!A24,HLOOKUP($A$5,[1]Randon_Number!$E$2:$BQ$258,[1]Draw_Sheet!E28+1,FALSE))</f>
        <v>22</v>
      </c>
      <c r="E29" s="19" t="str">
        <f t="shared" si="0"/>
        <v>Mount Seskin C.C., Tallaght</v>
      </c>
      <c r="F29" s="20"/>
      <c r="G29" s="79"/>
      <c r="H29" s="80"/>
      <c r="I29" s="81"/>
      <c r="J29" s="79"/>
      <c r="K29" s="80"/>
      <c r="L29" s="81"/>
    </row>
    <row r="30" spans="1:12" ht="21" x14ac:dyDescent="0.4">
      <c r="A30" s="18">
        <v>23</v>
      </c>
      <c r="B30" s="28" t="s">
        <v>21</v>
      </c>
      <c r="C30" s="18"/>
      <c r="D30" s="18">
        <f>IF(C35&lt;=$B$5,[1]Randon_Number!A25,HLOOKUP($A$5,[1]Randon_Number!$E$2:$BQ$258,[1]Draw_Sheet!E29+1,FALSE))</f>
        <v>23</v>
      </c>
      <c r="E30" s="19" t="str">
        <f t="shared" si="0"/>
        <v>Our Lady of Mercy S.S., Drimnagh</v>
      </c>
      <c r="F30" s="20"/>
      <c r="G30" s="79"/>
      <c r="H30" s="80" t="str">
        <f>IF($D30=0,E31,IF($F30=$F31,"",IF($F30&gt;$F31,E30,E31)))</f>
        <v/>
      </c>
      <c r="I30" s="81"/>
      <c r="J30" s="79"/>
      <c r="K30" s="80" t="str">
        <f>IF($I44=$I46,"",IF($I44&gt;$I46,H44,H46))</f>
        <v/>
      </c>
      <c r="L30" s="81"/>
    </row>
    <row r="31" spans="1:12" ht="21" x14ac:dyDescent="0.4">
      <c r="A31" s="18">
        <v>24</v>
      </c>
      <c r="B31" s="28" t="s">
        <v>16</v>
      </c>
      <c r="C31" s="18"/>
      <c r="D31" s="18">
        <f>IF(C36&lt;=$B$5,[1]Randon_Number!A26,HLOOKUP($A$5,[1]Randon_Number!$E$2:$BQ$258,[1]Draw_Sheet!E30+1,FALSE))</f>
        <v>24</v>
      </c>
      <c r="E31" s="19" t="str">
        <f t="shared" si="0"/>
        <v>Riversdale C.C., Blanchardstown</v>
      </c>
      <c r="F31" s="20"/>
      <c r="G31" s="79"/>
      <c r="H31" s="80"/>
      <c r="I31" s="81"/>
      <c r="J31" s="79"/>
      <c r="K31" s="80"/>
      <c r="L31" s="81"/>
    </row>
    <row r="32" spans="1:12" ht="21" x14ac:dyDescent="0.4">
      <c r="A32" s="18">
        <v>25</v>
      </c>
      <c r="B32" s="52" t="s">
        <v>24</v>
      </c>
      <c r="C32" s="18"/>
      <c r="D32" s="18">
        <f>IF(C37&lt;=$B$5,[1]Randon_Number!A27,HLOOKUP($A$5,[1]Randon_Number!$E$2:$BQ$258,[1]Draw_Sheet!E31+1,FALSE))</f>
        <v>25</v>
      </c>
      <c r="E32" s="19" t="str">
        <f t="shared" si="0"/>
        <v>Rockbrook Park School, Rathfarnham</v>
      </c>
      <c r="F32" s="20"/>
      <c r="G32" s="79">
        <v>7</v>
      </c>
      <c r="H32" s="80" t="str">
        <f>IF($D32=0,E33,IF($F32=$F33,"",IF($F32&gt;$F33,E32,E33)))</f>
        <v/>
      </c>
      <c r="I32" s="81"/>
      <c r="J32" s="79">
        <v>7</v>
      </c>
      <c r="K32" s="80" t="str">
        <f>IF($I44=$I46,"",IF($I44&gt;$I46,H44,H46))</f>
        <v/>
      </c>
      <c r="L32" s="81"/>
    </row>
    <row r="33" spans="1:12" ht="21" x14ac:dyDescent="0.4">
      <c r="A33" s="18">
        <v>26</v>
      </c>
      <c r="B33" s="28" t="s">
        <v>42</v>
      </c>
      <c r="C33" s="18"/>
      <c r="D33" s="18">
        <f>IF(C38&lt;=$B$5,[1]Randon_Number!A28,HLOOKUP($A$5,[1]Randon_Number!$E$2:$BQ$258,[1]Draw_Sheet!E32+1,FALSE))</f>
        <v>26</v>
      </c>
      <c r="E33" s="19" t="str">
        <f t="shared" si="0"/>
        <v>St. Aidan's C.S., Tallaght</v>
      </c>
      <c r="F33" s="20"/>
      <c r="G33" s="79"/>
      <c r="H33" s="80"/>
      <c r="I33" s="81"/>
      <c r="J33" s="79"/>
      <c r="K33" s="80"/>
      <c r="L33" s="81"/>
    </row>
    <row r="34" spans="1:12" ht="21" x14ac:dyDescent="0.4">
      <c r="A34" s="18">
        <v>27</v>
      </c>
      <c r="B34" s="28" t="s">
        <v>22</v>
      </c>
      <c r="C34" s="18"/>
      <c r="D34" s="18">
        <f>IF(C39&lt;=$B$5,[1]Randon_Number!A29,HLOOKUP($A$5,[1]Randon_Number!$E$2:$BQ$258,[1]Draw_Sheet!E33+1,FALSE))</f>
        <v>27</v>
      </c>
      <c r="E34" s="19" t="str">
        <f t="shared" si="0"/>
        <v>St. Laurence's College, Loughlinstown</v>
      </c>
      <c r="F34" s="20"/>
      <c r="G34" s="79"/>
      <c r="H34" s="80" t="str">
        <f>IF($D34=0,E35,IF($F34=$F35,"",IF($F34&gt;$F35,E34,E35)))</f>
        <v/>
      </c>
      <c r="I34" s="81"/>
      <c r="J34" s="79"/>
      <c r="K34" s="80" t="str">
        <f>IF($I48=$I50,"",IF($I48&gt;$I50,H48,H50))</f>
        <v/>
      </c>
      <c r="L34" s="81"/>
    </row>
    <row r="35" spans="1:12" ht="21" x14ac:dyDescent="0.4">
      <c r="A35" s="18">
        <v>28</v>
      </c>
      <c r="B35" s="28" t="s">
        <v>18</v>
      </c>
      <c r="C35" s="18"/>
      <c r="D35" s="18">
        <f>IF(C40&lt;=$B$5,[1]Randon_Number!A30,HLOOKUP($A$5,[1]Randon_Number!$E$2:$BQ$258,[1]Draw_Sheet!E34+1,FALSE))</f>
        <v>28</v>
      </c>
      <c r="E35" s="19" t="str">
        <f t="shared" si="0"/>
        <v>St. Patrick's Cathedral Grammar School</v>
      </c>
      <c r="F35" s="20"/>
      <c r="G35" s="79"/>
      <c r="H35" s="80"/>
      <c r="I35" s="81"/>
      <c r="J35" s="79"/>
      <c r="K35" s="80"/>
      <c r="L35" s="81"/>
    </row>
    <row r="36" spans="1:12" ht="21" x14ac:dyDescent="0.4">
      <c r="A36" s="18">
        <v>29</v>
      </c>
      <c r="B36" s="44" t="s">
        <v>65</v>
      </c>
      <c r="C36" s="18"/>
      <c r="D36" s="18">
        <f>IF(C41&lt;=$B$5,[1]Randon_Number!A31,HLOOKUP($A$5,[1]Randon_Number!$E$2:$BQ$258,[1]Draw_Sheet!E35+1,FALSE))</f>
        <v>29</v>
      </c>
      <c r="E36" s="19" t="str">
        <f t="shared" si="0"/>
        <v>Colaiste Abbain, Adamstown</v>
      </c>
      <c r="F36" s="20"/>
      <c r="G36" s="79">
        <v>8</v>
      </c>
      <c r="H36" s="80" t="str">
        <f>IF($D36=0,E37,IF($F36=$F37,"",IF($F36&gt;$F37,E36,E37)))</f>
        <v/>
      </c>
      <c r="I36" s="81"/>
      <c r="J36" s="79">
        <v>8</v>
      </c>
      <c r="K36" s="80" t="str">
        <f>IF($I48=$I50,"",IF($I48&gt;$I50,H48,H50))</f>
        <v/>
      </c>
      <c r="L36" s="81"/>
    </row>
    <row r="37" spans="1:12" ht="21" x14ac:dyDescent="0.4">
      <c r="A37" s="18">
        <v>30</v>
      </c>
      <c r="B37" s="28" t="s">
        <v>27</v>
      </c>
      <c r="C37" s="18"/>
      <c r="D37" s="18">
        <f>IF(C42&lt;=$B$5,[1]Randon_Number!A32,HLOOKUP($A$5,[1]Randon_Number!$E$2:$BQ$258,[1]Draw_Sheet!E36+1,FALSE))</f>
        <v>30</v>
      </c>
      <c r="E37" s="19" t="str">
        <f t="shared" si="0"/>
        <v>Enniscorthy V.C.</v>
      </c>
      <c r="F37" s="20"/>
      <c r="G37" s="79"/>
      <c r="H37" s="80"/>
      <c r="I37" s="81"/>
      <c r="J37" s="79"/>
      <c r="K37" s="80"/>
      <c r="L37" s="81"/>
    </row>
    <row r="38" spans="1:12" ht="21" x14ac:dyDescent="0.4">
      <c r="A38" s="18">
        <v>31</v>
      </c>
      <c r="B38" s="28" t="s">
        <v>29</v>
      </c>
      <c r="C38" s="18"/>
      <c r="D38" s="18">
        <f>IF(C43&lt;=$B$5,[1]Randon_Number!A33,HLOOKUP($A$5,[1]Randon_Number!$E$2:$BQ$258,[1]Draw_Sheet!E37+1,FALSE))</f>
        <v>31</v>
      </c>
      <c r="E38" s="19" t="str">
        <f t="shared" si="0"/>
        <v>Gaelcholaiste na Mara, Arklow</v>
      </c>
      <c r="F38" s="20"/>
      <c r="G38" s="79"/>
      <c r="H38" s="80" t="str">
        <f>IF($D38=0,E39,IF($F38=$F39,"",IF($F38&gt;$F39,E38,E39)))</f>
        <v/>
      </c>
      <c r="I38" s="81"/>
      <c r="J38" s="79"/>
      <c r="K38" s="80" t="str">
        <f>IF($I52=$I54,"",IF($I52&gt;$I54,H52,H54))</f>
        <v/>
      </c>
      <c r="L38" s="81"/>
    </row>
    <row r="39" spans="1:12" ht="21" x14ac:dyDescent="0.4">
      <c r="A39" s="18">
        <v>32</v>
      </c>
      <c r="B39" s="45" t="s">
        <v>72</v>
      </c>
      <c r="C39" s="18"/>
      <c r="D39" s="18">
        <f>IF(C39&lt;=$B$5,[1]Randon_Number!A34,HLOOKUP($A$5,[1]Randon_Number!$E$2:$BQ$258,[1]Draw_Sheet!E38+1,FALSE))</f>
        <v>32</v>
      </c>
      <c r="E39" s="19" t="str">
        <f t="shared" si="0"/>
        <v>Colaiste an Atha, Kilmuckridge</v>
      </c>
      <c r="F39" s="20"/>
      <c r="G39" s="79"/>
      <c r="H39" s="80"/>
      <c r="I39" s="81"/>
      <c r="J39" s="79"/>
      <c r="K39" s="80"/>
      <c r="L39" s="81"/>
    </row>
  </sheetData>
  <mergeCells count="90">
    <mergeCell ref="L32:L33"/>
    <mergeCell ref="G36:G39"/>
    <mergeCell ref="H36:H37"/>
    <mergeCell ref="I36:I37"/>
    <mergeCell ref="J36:J39"/>
    <mergeCell ref="K36:K37"/>
    <mergeCell ref="H38:H39"/>
    <mergeCell ref="I38:I39"/>
    <mergeCell ref="K38:K39"/>
    <mergeCell ref="L38:L39"/>
    <mergeCell ref="H34:H35"/>
    <mergeCell ref="I34:I35"/>
    <mergeCell ref="K34:K35"/>
    <mergeCell ref="L34:L35"/>
    <mergeCell ref="L36:L37"/>
    <mergeCell ref="G32:G35"/>
    <mergeCell ref="H32:H33"/>
    <mergeCell ref="I32:I33"/>
    <mergeCell ref="J32:J35"/>
    <mergeCell ref="K32:K33"/>
    <mergeCell ref="L28:L29"/>
    <mergeCell ref="H30:H31"/>
    <mergeCell ref="I30:I31"/>
    <mergeCell ref="K30:K31"/>
    <mergeCell ref="L30:L31"/>
    <mergeCell ref="G28:G31"/>
    <mergeCell ref="H28:H29"/>
    <mergeCell ref="I28:I29"/>
    <mergeCell ref="J28:J31"/>
    <mergeCell ref="K28:K29"/>
    <mergeCell ref="L24:L25"/>
    <mergeCell ref="H26:H27"/>
    <mergeCell ref="I26:I27"/>
    <mergeCell ref="K26:K27"/>
    <mergeCell ref="L26:L27"/>
    <mergeCell ref="G24:G27"/>
    <mergeCell ref="H24:H25"/>
    <mergeCell ref="I24:I25"/>
    <mergeCell ref="J24:J27"/>
    <mergeCell ref="K24:K25"/>
    <mergeCell ref="L20:L21"/>
    <mergeCell ref="H22:H23"/>
    <mergeCell ref="I22:I23"/>
    <mergeCell ref="K22:K23"/>
    <mergeCell ref="L22:L23"/>
    <mergeCell ref="G20:G23"/>
    <mergeCell ref="H20:H21"/>
    <mergeCell ref="I20:I21"/>
    <mergeCell ref="J20:J23"/>
    <mergeCell ref="K20:K21"/>
    <mergeCell ref="L16:L17"/>
    <mergeCell ref="H18:H19"/>
    <mergeCell ref="I18:I19"/>
    <mergeCell ref="K18:K19"/>
    <mergeCell ref="L18:L19"/>
    <mergeCell ref="G16:G19"/>
    <mergeCell ref="H16:H17"/>
    <mergeCell ref="I16:I17"/>
    <mergeCell ref="J16:J19"/>
    <mergeCell ref="K16:K17"/>
    <mergeCell ref="L12:L13"/>
    <mergeCell ref="H14:H15"/>
    <mergeCell ref="I14:I15"/>
    <mergeCell ref="K14:K15"/>
    <mergeCell ref="L14:L15"/>
    <mergeCell ref="G12:G15"/>
    <mergeCell ref="H12:H13"/>
    <mergeCell ref="I12:I13"/>
    <mergeCell ref="J12:J15"/>
    <mergeCell ref="K12:K13"/>
    <mergeCell ref="D6:F6"/>
    <mergeCell ref="G6:I6"/>
    <mergeCell ref="J6:L6"/>
    <mergeCell ref="A7:C7"/>
    <mergeCell ref="G8:G11"/>
    <mergeCell ref="H8:H9"/>
    <mergeCell ref="I8:I9"/>
    <mergeCell ref="J8:J11"/>
    <mergeCell ref="K8:K9"/>
    <mergeCell ref="L8:L9"/>
    <mergeCell ref="H10:H11"/>
    <mergeCell ref="I10:I11"/>
    <mergeCell ref="K10:K11"/>
    <mergeCell ref="L10:L11"/>
    <mergeCell ref="B1:L1"/>
    <mergeCell ref="B2:L2"/>
    <mergeCell ref="B3:L3"/>
    <mergeCell ref="D5:F5"/>
    <mergeCell ref="G5:I5"/>
    <mergeCell ref="J5:L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B3" sqref="B3:M3"/>
    </sheetView>
  </sheetViews>
  <sheetFormatPr defaultRowHeight="15" x14ac:dyDescent="0.25"/>
  <cols>
    <col min="1" max="1" width="15.7109375" bestFit="1" customWidth="1"/>
    <col min="2" max="2" width="72.85546875" bestFit="1" customWidth="1"/>
    <col min="5" max="5" width="18.42578125" customWidth="1"/>
    <col min="6" max="6" width="72.85546875" bestFit="1" customWidth="1"/>
    <col min="8" max="8" width="15.28515625" customWidth="1"/>
    <col min="9" max="9" width="41.140625" customWidth="1"/>
    <col min="10" max="10" width="9.42578125" customWidth="1"/>
    <col min="12" max="12" width="39.7109375" customWidth="1"/>
    <col min="13" max="13" width="13.42578125" customWidth="1"/>
  </cols>
  <sheetData>
    <row r="1" spans="1:13" ht="39.75" x14ac:dyDescent="0.7">
      <c r="A1" s="1"/>
      <c r="B1" s="71" t="s">
        <v>47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35.25" x14ac:dyDescent="0.45">
      <c r="A2" s="1"/>
      <c r="B2" s="72" t="s">
        <v>64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34.5" x14ac:dyDescent="0.45">
      <c r="A3" s="1"/>
      <c r="B3" s="73" t="s">
        <v>48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21" x14ac:dyDescent="0.4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30.75" x14ac:dyDescent="0.55000000000000004">
      <c r="A5" s="15">
        <v>34</v>
      </c>
      <c r="B5" s="47" t="s">
        <v>81</v>
      </c>
      <c r="C5" s="32"/>
      <c r="D5" s="32"/>
      <c r="E5" s="74" t="s">
        <v>2</v>
      </c>
      <c r="F5" s="74"/>
      <c r="G5" s="74"/>
      <c r="H5" s="75" t="s">
        <v>3</v>
      </c>
      <c r="I5" s="75"/>
      <c r="J5" s="75"/>
      <c r="K5" s="74" t="s">
        <v>35</v>
      </c>
      <c r="L5" s="74"/>
      <c r="M5" s="74"/>
    </row>
    <row r="6" spans="1:13" ht="30" x14ac:dyDescent="0.5">
      <c r="A6" s="33"/>
      <c r="B6" s="33" t="s">
        <v>6</v>
      </c>
      <c r="C6" s="33"/>
      <c r="D6" s="33"/>
      <c r="E6" s="76" t="s">
        <v>49</v>
      </c>
      <c r="F6" s="76"/>
      <c r="G6" s="76"/>
      <c r="H6" s="83" t="s">
        <v>50</v>
      </c>
      <c r="I6" s="83"/>
      <c r="J6" s="83"/>
      <c r="K6" s="77" t="s">
        <v>51</v>
      </c>
      <c r="L6" s="77"/>
      <c r="M6" s="77"/>
    </row>
    <row r="7" spans="1:13" ht="42" x14ac:dyDescent="0.4">
      <c r="A7" s="84" t="s">
        <v>8</v>
      </c>
      <c r="B7" s="84"/>
      <c r="C7" s="84"/>
      <c r="D7" s="84"/>
      <c r="E7" s="13" t="s">
        <v>9</v>
      </c>
      <c r="F7" s="13" t="s">
        <v>10</v>
      </c>
      <c r="G7" s="13" t="s">
        <v>12</v>
      </c>
      <c r="H7" s="34" t="s">
        <v>11</v>
      </c>
      <c r="I7" s="13" t="s">
        <v>10</v>
      </c>
      <c r="J7" s="13" t="s">
        <v>12</v>
      </c>
      <c r="K7" s="34" t="s">
        <v>11</v>
      </c>
      <c r="L7" s="13" t="s">
        <v>10</v>
      </c>
      <c r="M7" s="13" t="s">
        <v>12</v>
      </c>
    </row>
    <row r="8" spans="1:13" ht="21" x14ac:dyDescent="0.4">
      <c r="A8" s="19">
        <v>1</v>
      </c>
      <c r="B8" s="37" t="s">
        <v>71</v>
      </c>
      <c r="C8" s="6"/>
      <c r="D8" s="19"/>
      <c r="E8" s="19">
        <f>IF(D8&lt;=$B$5,[1]Randon_Number!A3,HLOOKUP($A$5,[1]Randon_Number!$E$2:$BQ$258,[1]Draw_Sheet!E7+1,FALSE))</f>
        <v>1</v>
      </c>
      <c r="F8" s="19" t="str">
        <f t="shared" ref="F8:F39" si="0">VLOOKUP($E8,$A$8:$B$64,2,FALSE)</f>
        <v>St. Paul's S.S., Monasterevin</v>
      </c>
      <c r="G8" s="35"/>
      <c r="H8" s="87">
        <v>1</v>
      </c>
      <c r="I8" s="87" t="str">
        <f>IF($E8=0,F9,IF($G8=$G9,"",IF($G8&gt;$G9,F8,F9)))</f>
        <v/>
      </c>
      <c r="J8" s="88"/>
      <c r="K8" s="87">
        <v>1</v>
      </c>
      <c r="L8" s="87" t="str">
        <f>IF($J8=$J10,"",IF($J8&gt;$J10,I8,I10))</f>
        <v/>
      </c>
      <c r="M8" s="88"/>
    </row>
    <row r="9" spans="1:13" ht="21" x14ac:dyDescent="0.4">
      <c r="A9" s="19">
        <v>2</v>
      </c>
      <c r="B9" s="52" t="s">
        <v>60</v>
      </c>
      <c r="C9" s="19"/>
      <c r="D9" s="19"/>
      <c r="E9" s="19">
        <f>IF(D10&lt;=$B$5,[1]Randon_Number!A4,HLOOKUP($A$5,[1]Randon_Number!$E$2:$BQ$258,[1]Draw_Sheet!E8+1,FALSE))</f>
        <v>2</v>
      </c>
      <c r="F9" s="19" t="str">
        <f t="shared" si="0"/>
        <v>Dunamase College, Portlaoise</v>
      </c>
      <c r="G9" s="35"/>
      <c r="H9" s="87"/>
      <c r="I9" s="87"/>
      <c r="J9" s="88"/>
      <c r="K9" s="87"/>
      <c r="L9" s="87"/>
      <c r="M9" s="88"/>
    </row>
    <row r="10" spans="1:13" ht="21" x14ac:dyDescent="0.4">
      <c r="A10" s="19">
        <v>3</v>
      </c>
      <c r="B10" s="64" t="s">
        <v>89</v>
      </c>
      <c r="C10" s="6"/>
      <c r="D10" s="19"/>
      <c r="E10" s="19">
        <f>IF(D11&lt;=$B$5,[1]Randon_Number!A5,HLOOKUP($A$5,[1]Randon_Number!$E$2:$BQ$258,[1]Draw_Sheet!E9+1,FALSE))</f>
        <v>3</v>
      </c>
      <c r="F10" s="19" t="str">
        <f t="shared" si="0"/>
        <v>Oaklands C.C., Edenderry/Cistercian College, Roscrea</v>
      </c>
      <c r="G10" s="35"/>
      <c r="H10" s="87"/>
      <c r="I10" s="87" t="str">
        <f>IF($E10=0,F11,IF($G10=$G11,"",IF($G10&gt;$G11,F10,F11)))</f>
        <v/>
      </c>
      <c r="J10" s="88"/>
      <c r="K10" s="87"/>
      <c r="L10" s="87" t="str">
        <f>IF($J12=$J14,"",IF($J12&gt;$J14,I12,I14))</f>
        <v/>
      </c>
      <c r="M10" s="88"/>
    </row>
    <row r="11" spans="1:13" ht="21" x14ac:dyDescent="0.4">
      <c r="A11" s="19">
        <v>4</v>
      </c>
      <c r="B11" s="19" t="s">
        <v>13</v>
      </c>
      <c r="C11" s="6"/>
      <c r="D11" s="19"/>
      <c r="E11" s="19">
        <f>IF(D12&lt;=$B$5,[1]Randon_Number!A6,HLOOKUP($A$5,[1]Randon_Number!$E$2:$BQ$258,[1]Draw_Sheet!E10+1,FALSE))</f>
        <v>4</v>
      </c>
      <c r="F11" s="19" t="str">
        <f t="shared" si="0"/>
        <v>Ard Scoil Chiarain, Clara</v>
      </c>
      <c r="G11" s="35"/>
      <c r="H11" s="87"/>
      <c r="I11" s="87"/>
      <c r="J11" s="88"/>
      <c r="K11" s="87"/>
      <c r="L11" s="87"/>
      <c r="M11" s="88"/>
    </row>
    <row r="12" spans="1:13" ht="21" x14ac:dyDescent="0.4">
      <c r="A12" s="19">
        <v>5</v>
      </c>
      <c r="B12" s="52" t="s">
        <v>24</v>
      </c>
      <c r="C12" s="6"/>
      <c r="D12" s="19"/>
      <c r="E12" s="19">
        <f>IF(D13&lt;=$B$5,[1]Randon_Number!A7,HLOOKUP($A$5,[1]Randon_Number!$E$2:$BQ$258,[1]Draw_Sheet!E11+1,FALSE))</f>
        <v>5</v>
      </c>
      <c r="F12" s="19" t="str">
        <f t="shared" si="0"/>
        <v>Rockbrook Park School, Rathfarnham</v>
      </c>
      <c r="G12" s="35"/>
      <c r="H12" s="87">
        <v>2</v>
      </c>
      <c r="I12" s="87" t="str">
        <f>IF($E12=0,F13,IF($G12=$G13,"",IF($G12&gt;$G13,F12,F13)))</f>
        <v/>
      </c>
      <c r="J12" s="88"/>
      <c r="K12" s="87">
        <v>2</v>
      </c>
      <c r="L12" s="87" t="str">
        <f>IF($J16=$J18,"",IF($J16&gt;$J18,I16,I18))</f>
        <v/>
      </c>
      <c r="M12" s="88"/>
    </row>
    <row r="13" spans="1:13" ht="21" x14ac:dyDescent="0.4">
      <c r="A13" s="19">
        <v>6</v>
      </c>
      <c r="B13" s="29" t="s">
        <v>25</v>
      </c>
      <c r="C13" s="6"/>
      <c r="D13" s="19"/>
      <c r="E13" s="19">
        <f>IF(D14&lt;=$B$5,[1]Randon_Number!A8,HLOOKUP($A$5,[1]Randon_Number!$E$2:$BQ$258,[1]Draw_Sheet!E12+1,FALSE))</f>
        <v>6</v>
      </c>
      <c r="F13" s="19" t="str">
        <f t="shared" si="0"/>
        <v>St. Kilian's D.S.D., Clonskeagh</v>
      </c>
      <c r="G13" s="35"/>
      <c r="H13" s="87"/>
      <c r="I13" s="87"/>
      <c r="J13" s="88"/>
      <c r="K13" s="87"/>
      <c r="L13" s="87"/>
      <c r="M13" s="88"/>
    </row>
    <row r="14" spans="1:13" ht="21" x14ac:dyDescent="0.4">
      <c r="A14" s="19">
        <v>7</v>
      </c>
      <c r="B14" s="63" t="s">
        <v>24</v>
      </c>
      <c r="C14" s="6"/>
      <c r="D14" s="19"/>
      <c r="E14" s="19">
        <f>IF(D15&lt;=$B$5,[1]Randon_Number!A9,HLOOKUP($A$5,[1]Randon_Number!$E$2:$BQ$258,[1]Draw_Sheet!E13+1,FALSE))</f>
        <v>7</v>
      </c>
      <c r="F14" s="19" t="str">
        <f t="shared" si="0"/>
        <v>Rockbrook Park School, Rathfarnham</v>
      </c>
      <c r="G14" s="35"/>
      <c r="H14" s="87"/>
      <c r="I14" s="87" t="str">
        <f>IF($E14=0,F15,IF($G14=$G15,"",IF($G14&gt;$G15,F14,F15)))</f>
        <v/>
      </c>
      <c r="J14" s="88"/>
      <c r="K14" s="87"/>
      <c r="L14" s="87" t="str">
        <f>IF($J20=$J22,"",IF($J20&gt;$J22,I20,I22))</f>
        <v/>
      </c>
      <c r="M14" s="88"/>
    </row>
    <row r="15" spans="1:13" ht="21" x14ac:dyDescent="0.4">
      <c r="A15" s="19">
        <v>8</v>
      </c>
      <c r="B15" s="19" t="s">
        <v>21</v>
      </c>
      <c r="C15" s="6"/>
      <c r="D15" s="19"/>
      <c r="E15" s="19">
        <f>IF(D16&lt;=$B$5,[1]Randon_Number!A10,HLOOKUP($A$5,[1]Randon_Number!$E$2:$BQ$258,[1]Draw_Sheet!E14+1,FALSE))</f>
        <v>8</v>
      </c>
      <c r="F15" s="19" t="str">
        <f t="shared" si="0"/>
        <v>Our Lady of Mercy S.S., Drimnagh</v>
      </c>
      <c r="G15" s="35"/>
      <c r="H15" s="87"/>
      <c r="I15" s="87"/>
      <c r="J15" s="88"/>
      <c r="K15" s="87"/>
      <c r="L15" s="87"/>
      <c r="M15" s="88"/>
    </row>
    <row r="16" spans="1:13" ht="21" x14ac:dyDescent="0.4">
      <c r="A16" s="19">
        <v>9</v>
      </c>
      <c r="B16" s="31" t="s">
        <v>79</v>
      </c>
      <c r="C16" s="6"/>
      <c r="D16" s="19"/>
      <c r="E16" s="19">
        <f>IF(D17&lt;=$B$5,[1]Randon_Number!A11,HLOOKUP($A$5,[1]Randon_Number!$E$2:$BQ$258,[1]Draw_Sheet!E15+1,FALSE))</f>
        <v>9</v>
      </c>
      <c r="F16" s="19" t="str">
        <f t="shared" si="0"/>
        <v>Presentation College, Terenure</v>
      </c>
      <c r="G16" s="35"/>
      <c r="H16" s="87">
        <v>3</v>
      </c>
      <c r="I16" s="87" t="str">
        <f>IF($E16=0,F17,IF($G16=$G17,"",IF($G16&gt;$G17,F16,F17)))</f>
        <v/>
      </c>
      <c r="J16" s="88"/>
      <c r="K16" s="87">
        <v>3</v>
      </c>
      <c r="L16" s="87" t="str">
        <f>IF($J24=$J26,"",IF($J24&gt;$J26,I24,I26))</f>
        <v/>
      </c>
      <c r="M16" s="88"/>
    </row>
    <row r="17" spans="1:13" ht="21" x14ac:dyDescent="0.4">
      <c r="A17" s="19">
        <v>10</v>
      </c>
      <c r="B17" s="52" t="s">
        <v>42</v>
      </c>
      <c r="C17" s="6"/>
      <c r="D17" s="19"/>
      <c r="E17" s="19">
        <f>IF(D18&lt;=$B$5,[1]Randon_Number!A12,HLOOKUP($A$5,[1]Randon_Number!$E$2:$BQ$258,[1]Draw_Sheet!E16+1,FALSE))</f>
        <v>10</v>
      </c>
      <c r="F17" s="19" t="str">
        <f t="shared" si="0"/>
        <v>St. Aidan's C.S., Tallaght</v>
      </c>
      <c r="G17" s="35"/>
      <c r="H17" s="87"/>
      <c r="I17" s="87"/>
      <c r="J17" s="88"/>
      <c r="K17" s="87"/>
      <c r="L17" s="87"/>
      <c r="M17" s="88"/>
    </row>
    <row r="18" spans="1:13" ht="21" x14ac:dyDescent="0.4">
      <c r="A18" s="19">
        <v>11</v>
      </c>
      <c r="B18" s="28" t="s">
        <v>73</v>
      </c>
      <c r="C18" s="6"/>
      <c r="D18" s="19"/>
      <c r="E18" s="19">
        <f>IF(D19&lt;=$B$5,[1]Randon_Number!A13,HLOOKUP($A$5,[1]Randon_Number!$E$2:$BQ$258,[1]Draw_Sheet!E17+1,FALSE))</f>
        <v>11</v>
      </c>
      <c r="F18" s="19" t="str">
        <f t="shared" si="0"/>
        <v>Colaiste Clavin, Enfield</v>
      </c>
      <c r="G18" s="35"/>
      <c r="H18" s="87"/>
      <c r="I18" s="87" t="str">
        <f>IF($E18=0,F19,IF($G18=$G19,"",IF($G18&gt;$G19,F18,F19)))</f>
        <v/>
      </c>
      <c r="J18" s="88"/>
      <c r="K18" s="87"/>
      <c r="L18" s="87" t="str">
        <f>IF($J28=$J30,"",IF($J28&gt;$J30,I28,I30))</f>
        <v/>
      </c>
      <c r="M18" s="88"/>
    </row>
    <row r="19" spans="1:13" ht="21" x14ac:dyDescent="0.4">
      <c r="A19" s="19">
        <v>12</v>
      </c>
      <c r="B19" s="19" t="s">
        <v>67</v>
      </c>
      <c r="C19" s="6"/>
      <c r="D19" s="19"/>
      <c r="E19" s="19">
        <f>IF(D20&lt;=$B$5,[1]Randon_Number!A14,HLOOKUP($A$5,[1]Randon_Number!$E$2:$BQ$258,[1]Draw_Sheet!E18+1,FALSE))</f>
        <v>12</v>
      </c>
      <c r="F19" s="19" t="str">
        <f t="shared" si="0"/>
        <v>Colaiste Ghlor na Mara, Balbriggan</v>
      </c>
      <c r="G19" s="35"/>
      <c r="H19" s="87"/>
      <c r="I19" s="87"/>
      <c r="J19" s="88"/>
      <c r="K19" s="87"/>
      <c r="L19" s="87"/>
      <c r="M19" s="88"/>
    </row>
    <row r="20" spans="1:13" ht="21" x14ac:dyDescent="0.4">
      <c r="A20" s="19">
        <v>13</v>
      </c>
      <c r="B20" s="50" t="s">
        <v>46</v>
      </c>
      <c r="C20" s="6"/>
      <c r="D20" s="19"/>
      <c r="E20" s="19">
        <f>IF(D21&lt;=$B$5,[1]Randon_Number!A15,HLOOKUP($A$5,[1]Randon_Number!$E$2:$BQ$258,[1]Draw_Sheet!E19+1,FALSE))</f>
        <v>13</v>
      </c>
      <c r="F20" s="19" t="str">
        <f t="shared" si="0"/>
        <v>Colaiste ChuChulainn, Dundalk</v>
      </c>
      <c r="G20" s="35"/>
      <c r="H20" s="87">
        <v>4</v>
      </c>
      <c r="I20" s="87" t="str">
        <f>IF($E20=0,F21,IF($G20=$G21,"",IF($G20&gt;$G21,F20,F21)))</f>
        <v/>
      </c>
      <c r="J20" s="88"/>
      <c r="K20" s="87">
        <v>4</v>
      </c>
      <c r="L20" s="87" t="str">
        <f>IF($J32=$J34,"",IF($J32&gt;$J34,I32,I34))</f>
        <v/>
      </c>
      <c r="M20" s="88"/>
    </row>
    <row r="21" spans="1:13" ht="21" x14ac:dyDescent="0.4">
      <c r="A21" s="19">
        <v>14</v>
      </c>
      <c r="B21" s="51" t="s">
        <v>19</v>
      </c>
      <c r="C21" s="6"/>
      <c r="D21" s="19"/>
      <c r="E21" s="19">
        <f>IF(D22&lt;=$B$5,[1]Randon_Number!A16,HLOOKUP($A$5,[1]Randon_Number!$E$2:$BQ$258,[1]Draw_Sheet!E20+1,FALSE))</f>
        <v>14</v>
      </c>
      <c r="F21" s="19" t="str">
        <f t="shared" si="0"/>
        <v>Gaelcholaiste Reachrann, Domhnach Mide</v>
      </c>
      <c r="G21" s="35"/>
      <c r="H21" s="87"/>
      <c r="I21" s="87"/>
      <c r="J21" s="88"/>
      <c r="K21" s="87"/>
      <c r="L21" s="87"/>
      <c r="M21" s="88"/>
    </row>
    <row r="22" spans="1:13" ht="21" x14ac:dyDescent="0.4">
      <c r="A22" s="19">
        <v>15</v>
      </c>
      <c r="B22" s="43" t="s">
        <v>15</v>
      </c>
      <c r="C22" s="6"/>
      <c r="D22" s="19"/>
      <c r="E22" s="19">
        <f>IF(D23&lt;=$B$5,[1]Randon_Number!A17,HLOOKUP($A$5,[1]Randon_Number!$E$2:$BQ$258,[1]Draw_Sheet!E21+1,FALSE))</f>
        <v>15</v>
      </c>
      <c r="F22" s="19" t="str">
        <f t="shared" si="0"/>
        <v>New Cross College, Finglas</v>
      </c>
      <c r="G22" s="35"/>
      <c r="H22" s="87"/>
      <c r="I22" s="87" t="str">
        <f>IF($E22=0,F23,IF($G22=$G23,"",IF($G22&gt;$G23,F22,F23)))</f>
        <v/>
      </c>
      <c r="J22" s="88"/>
      <c r="K22" s="87"/>
      <c r="L22" s="87" t="str">
        <f>IF($J36=$J38,"",IF($J36&gt;$J38,I36,I38))</f>
        <v/>
      </c>
      <c r="M22" s="88"/>
    </row>
    <row r="23" spans="1:13" ht="21" x14ac:dyDescent="0.4">
      <c r="A23" s="19">
        <v>16</v>
      </c>
      <c r="B23" s="65" t="s">
        <v>69</v>
      </c>
      <c r="C23" s="6"/>
      <c r="D23" s="19"/>
      <c r="E23" s="19">
        <f>IF(D24&lt;=$B$5,[1]Randon_Number!A18,HLOOKUP($A$5,[1]Randon_Number!$E$2:$BQ$258,[1]Draw_Sheet!E22+1,FALSE))</f>
        <v>16</v>
      </c>
      <c r="F23" s="19" t="str">
        <f t="shared" si="0"/>
        <v>Donahies C.S., Streamville Road</v>
      </c>
      <c r="G23" s="35"/>
      <c r="H23" s="87"/>
      <c r="I23" s="87"/>
      <c r="J23" s="88"/>
      <c r="K23" s="87"/>
      <c r="L23" s="87"/>
      <c r="M23" s="88"/>
    </row>
    <row r="24" spans="1:13" ht="21" x14ac:dyDescent="0.4">
      <c r="A24" s="19">
        <v>17</v>
      </c>
      <c r="B24" s="38" t="s">
        <v>41</v>
      </c>
      <c r="C24" s="6"/>
      <c r="D24" s="19"/>
      <c r="E24" s="19">
        <f>IF(D25&lt;=$B$5,[1]Randon_Number!A19,HLOOKUP($A$5,[1]Randon_Number!$E$2:$BQ$258,[1]Draw_Sheet!E23+1,FALSE))</f>
        <v>17</v>
      </c>
      <c r="F24" s="19" t="str">
        <f t="shared" si="0"/>
        <v>O'Connell's School, North Richmond Street</v>
      </c>
      <c r="G24" s="35"/>
      <c r="H24" s="87">
        <v>5</v>
      </c>
      <c r="I24" s="87" t="str">
        <f>IF($E24=0,F25,IF($G24=$G25,"",IF($G24&gt;$G25,F24,F25)))</f>
        <v/>
      </c>
      <c r="J24" s="88"/>
      <c r="K24" s="87">
        <v>5</v>
      </c>
      <c r="L24" s="87" t="str">
        <f>IF($J36=$J38,"",IF($J36&gt;$J38,I36,I38))</f>
        <v/>
      </c>
      <c r="M24" s="88"/>
    </row>
    <row r="25" spans="1:13" ht="21" x14ac:dyDescent="0.4">
      <c r="A25" s="19">
        <v>18</v>
      </c>
      <c r="B25" s="66" t="s">
        <v>53</v>
      </c>
      <c r="C25" s="28"/>
      <c r="D25" s="28"/>
      <c r="E25" s="19">
        <f>IF(D26&lt;=$B$5,[1]Randon_Number!A20,HLOOKUP($A$5,[1]Randon_Number!$E$2:$BQ$258,[1]Draw_Sheet!E24+1,FALSE))</f>
        <v>18</v>
      </c>
      <c r="F25" s="19" t="str">
        <f t="shared" si="0"/>
        <v>Clonturk C.C., Whitehall</v>
      </c>
      <c r="G25" s="35"/>
      <c r="H25" s="87"/>
      <c r="I25" s="87"/>
      <c r="J25" s="88"/>
      <c r="K25" s="87"/>
      <c r="L25" s="87"/>
      <c r="M25" s="88"/>
    </row>
    <row r="26" spans="1:13" ht="21" x14ac:dyDescent="0.4">
      <c r="A26" s="19">
        <v>19</v>
      </c>
      <c r="B26" s="19" t="s">
        <v>20</v>
      </c>
      <c r="C26" s="6"/>
      <c r="D26" s="19"/>
      <c r="E26" s="19">
        <f>IF(D27&lt;=$B$5,[1]Randon_Number!A21,HLOOKUP($A$5,[1]Randon_Number!$E$2:$BQ$258,[1]Draw_Sheet!E25+1,FALSE))</f>
        <v>19</v>
      </c>
      <c r="F26" s="19" t="str">
        <f t="shared" si="0"/>
        <v>Colaiste Mhuire, Cabra</v>
      </c>
      <c r="G26" s="35"/>
      <c r="H26" s="87"/>
      <c r="I26" s="87" t="str">
        <f>IF($E26=0,F27,IF($G26=$G27,"",IF($G26&gt;$G27,F26,F27)))</f>
        <v/>
      </c>
      <c r="J26" s="88"/>
      <c r="K26" s="87"/>
      <c r="L26" s="87" t="str">
        <f>IF($J40=$J42,"",IF($J40&gt;$J42,I40,I42))</f>
        <v/>
      </c>
      <c r="M26" s="88"/>
    </row>
    <row r="27" spans="1:13" ht="21" x14ac:dyDescent="0.4">
      <c r="A27" s="19">
        <v>20</v>
      </c>
      <c r="B27" s="19" t="s">
        <v>16</v>
      </c>
      <c r="C27" s="6"/>
      <c r="D27" s="19"/>
      <c r="E27" s="19">
        <f>IF(D28&lt;=$B$5,[1]Randon_Number!A22,HLOOKUP($A$5,[1]Randon_Number!$E$2:$BQ$258,[1]Draw_Sheet!E26+1,FALSE))</f>
        <v>20</v>
      </c>
      <c r="F27" s="19" t="str">
        <f t="shared" si="0"/>
        <v>Riversdale C.C., Blanchardstown</v>
      </c>
      <c r="G27" s="35"/>
      <c r="H27" s="87"/>
      <c r="I27" s="87"/>
      <c r="J27" s="88"/>
      <c r="K27" s="87"/>
      <c r="L27" s="87"/>
      <c r="M27" s="88"/>
    </row>
    <row r="28" spans="1:13" ht="21" x14ac:dyDescent="0.4">
      <c r="A28" s="19">
        <v>21</v>
      </c>
      <c r="B28" s="46" t="s">
        <v>82</v>
      </c>
      <c r="C28" s="6"/>
      <c r="D28" s="19"/>
      <c r="E28" s="19">
        <f>IF(D29&lt;=$B$5,[1]Randon_Number!A23,HLOOKUP($A$5,[1]Randon_Number!$E$2:$BQ$258,[1]Draw_Sheet!E27+1,FALSE))</f>
        <v>21</v>
      </c>
      <c r="F28" s="19" t="str">
        <f t="shared" si="0"/>
        <v>Blakestown C.S./Ballinteer C.S.</v>
      </c>
      <c r="G28" s="35"/>
      <c r="H28" s="87">
        <v>6</v>
      </c>
      <c r="I28" s="87" t="str">
        <f>IF($E28=0,F29,IF($G28=$G29,"",IF($G28&gt;$G29,F28,F29)))</f>
        <v/>
      </c>
      <c r="J28" s="88"/>
      <c r="K28" s="87">
        <v>6</v>
      </c>
      <c r="L28" s="87" t="str">
        <f>IF($J40=$J42,"",IF($J40&gt;$J42,I40,I42))</f>
        <v/>
      </c>
      <c r="M28" s="88"/>
    </row>
    <row r="29" spans="1:13" ht="21" x14ac:dyDescent="0.4">
      <c r="A29" s="19">
        <v>22</v>
      </c>
      <c r="B29" s="37" t="s">
        <v>23</v>
      </c>
      <c r="C29" s="6"/>
      <c r="D29" s="19"/>
      <c r="E29" s="19">
        <f>IF(D30&lt;=$B$5,[1]Randon_Number!A24,HLOOKUP($A$5,[1]Randon_Number!$E$2:$BQ$258,[1]Draw_Sheet!E28+1,FALSE))</f>
        <v>22</v>
      </c>
      <c r="F29" s="19" t="str">
        <f t="shared" si="0"/>
        <v>St. Kevin's C.C., Clondalkin</v>
      </c>
      <c r="G29" s="35"/>
      <c r="H29" s="87"/>
      <c r="I29" s="87"/>
      <c r="J29" s="88"/>
      <c r="K29" s="87"/>
      <c r="L29" s="87"/>
      <c r="M29" s="88"/>
    </row>
    <row r="30" spans="1:13" ht="21" x14ac:dyDescent="0.4">
      <c r="A30" s="19">
        <v>23</v>
      </c>
      <c r="B30" s="48" t="s">
        <v>83</v>
      </c>
      <c r="C30" s="6"/>
      <c r="D30" s="19"/>
      <c r="E30" s="19">
        <f>IF(D31&lt;=$B$5,[1]Randon_Number!A25,HLOOKUP($A$5,[1]Randon_Number!$E$2:$BQ$258,[1]Draw_Sheet!E29+1,FALSE))</f>
        <v>23</v>
      </c>
      <c r="F30" s="19" t="str">
        <f t="shared" si="0"/>
        <v>James Street CBS/St. Laurence's College, Loughlinstown</v>
      </c>
      <c r="G30" s="35"/>
      <c r="H30" s="87"/>
      <c r="I30" s="87" t="str">
        <f>IF($E30=0,F31,IF($G30=$G31,"",IF($G30&gt;$G31,F30,F31)))</f>
        <v/>
      </c>
      <c r="J30" s="88"/>
      <c r="K30" s="87"/>
      <c r="L30" s="87" t="str">
        <f>IF($J44=$J46,"",IF($J44&gt;$J46,I44,I46))</f>
        <v/>
      </c>
      <c r="M30" s="88"/>
    </row>
    <row r="31" spans="1:13" ht="21" x14ac:dyDescent="0.4">
      <c r="A31" s="19">
        <v>24</v>
      </c>
      <c r="B31" s="49" t="s">
        <v>18</v>
      </c>
      <c r="C31" s="6"/>
      <c r="D31" s="19"/>
      <c r="E31" s="19">
        <f>IF(D32&lt;=$B$5,[1]Randon_Number!A26,HLOOKUP($A$5,[1]Randon_Number!$E$2:$BQ$258,[1]Draw_Sheet!E30+1,FALSE))</f>
        <v>24</v>
      </c>
      <c r="F31" s="19" t="str">
        <f t="shared" si="0"/>
        <v>St. Patrick's Cathedral Grammar School</v>
      </c>
      <c r="G31" s="35"/>
      <c r="H31" s="87"/>
      <c r="I31" s="87"/>
      <c r="J31" s="88"/>
      <c r="K31" s="87"/>
      <c r="L31" s="87"/>
      <c r="M31" s="88"/>
    </row>
    <row r="32" spans="1:13" ht="21" x14ac:dyDescent="0.4">
      <c r="A32" s="19">
        <v>25</v>
      </c>
      <c r="B32" s="19" t="s">
        <v>78</v>
      </c>
      <c r="C32" s="6"/>
      <c r="D32" s="19"/>
      <c r="E32" s="19">
        <f>IF(D33&lt;=$B$5,[1]Randon_Number!A27,HLOOKUP($A$5,[1]Randon_Number!$E$2:$BQ$258,[1]Draw_Sheet!E31+1,FALSE))</f>
        <v>25</v>
      </c>
      <c r="F32" s="19" t="str">
        <f t="shared" si="0"/>
        <v>North Wicklow E.T.S.S., Bray</v>
      </c>
      <c r="G32" s="35"/>
      <c r="H32" s="87">
        <v>7</v>
      </c>
      <c r="I32" s="87" t="str">
        <f>IF($E32=0,F33,IF($G32=$G33,"",IF($G32&gt;$G33,F32,F33)))</f>
        <v/>
      </c>
      <c r="J32" s="88"/>
      <c r="K32" s="87">
        <v>7</v>
      </c>
      <c r="L32" s="87" t="str">
        <f>IF($J44=$J46,"",IF($J44&gt;$J46,I44,I46))</f>
        <v/>
      </c>
      <c r="M32" s="88"/>
    </row>
    <row r="33" spans="1:13" ht="21" x14ac:dyDescent="0.4">
      <c r="A33" s="19">
        <v>26</v>
      </c>
      <c r="B33" s="28" t="s">
        <v>54</v>
      </c>
      <c r="C33" s="6"/>
      <c r="D33" s="19"/>
      <c r="E33" s="19">
        <f>IF(D34&lt;=$B$5,[1]Randon_Number!A28,HLOOKUP($A$5,[1]Randon_Number!$E$2:$BQ$258,[1]Draw_Sheet!E32+1,FALSE))</f>
        <v>26</v>
      </c>
      <c r="F33" s="19" t="str">
        <f t="shared" si="0"/>
        <v>Dublin Oak Academy, Bray</v>
      </c>
      <c r="G33" s="35"/>
      <c r="H33" s="87"/>
      <c r="I33" s="87"/>
      <c r="J33" s="88"/>
      <c r="K33" s="87"/>
      <c r="L33" s="87"/>
      <c r="M33" s="88"/>
    </row>
    <row r="34" spans="1:13" ht="21" x14ac:dyDescent="0.4">
      <c r="A34" s="19">
        <v>27</v>
      </c>
      <c r="B34" s="28" t="s">
        <v>32</v>
      </c>
      <c r="C34" s="6"/>
      <c r="D34" s="19"/>
      <c r="E34" s="19">
        <f>IF(D34&lt;=$B$5,[1]Randon_Number!A29,HLOOKUP($A$5,[1]Randon_Number!$E$2:$BQ$258,[1]Draw_Sheet!E33+1,FALSE))</f>
        <v>27</v>
      </c>
      <c r="F34" s="19" t="str">
        <f t="shared" si="0"/>
        <v>Gaelcholaiste Cheatharlach</v>
      </c>
      <c r="G34" s="35"/>
      <c r="H34" s="87"/>
      <c r="I34" s="87" t="str">
        <f>IF($E34=0,F35,IF($G34=$G35,"",IF($G34&gt;$G35,F34,F35)))</f>
        <v/>
      </c>
      <c r="J34" s="88"/>
      <c r="K34" s="87"/>
      <c r="L34" s="87" t="str">
        <f>IF($J48=$J50,"",IF($J48&gt;$J50,I48,I50))</f>
        <v/>
      </c>
      <c r="M34" s="88"/>
    </row>
    <row r="35" spans="1:13" ht="21" x14ac:dyDescent="0.4">
      <c r="A35" s="19">
        <v>28</v>
      </c>
      <c r="B35" s="28" t="s">
        <v>80</v>
      </c>
      <c r="C35" s="6"/>
      <c r="D35" s="19"/>
      <c r="E35" s="19">
        <f>IF(D35&lt;=$B$5,[1]Randon_Number!A30,HLOOKUP($A$5,[1]Randon_Number!$E$2:$BQ$258,[1]Draw_Sheet!E34+1,FALSE))</f>
        <v>28</v>
      </c>
      <c r="F35" s="19" t="str">
        <f t="shared" si="0"/>
        <v>Ramsgrange C.S., New Ross</v>
      </c>
      <c r="G35" s="35"/>
      <c r="H35" s="87"/>
      <c r="I35" s="87"/>
      <c r="J35" s="88"/>
      <c r="K35" s="87"/>
      <c r="L35" s="87"/>
      <c r="M35" s="88"/>
    </row>
    <row r="36" spans="1:13" ht="21" x14ac:dyDescent="0.4">
      <c r="A36" s="19">
        <v>29</v>
      </c>
      <c r="B36" s="44" t="s">
        <v>26</v>
      </c>
      <c r="C36" s="6"/>
      <c r="D36" s="19"/>
      <c r="E36" s="19">
        <f>IF(D36&lt;=$B$5,[1]Randon_Number!A31,HLOOKUP($A$5,[1]Randon_Number!$E$2:$BQ$258,[1]Draw_Sheet!E35+1,FALSE))</f>
        <v>29</v>
      </c>
      <c r="F36" s="19" t="str">
        <f t="shared" si="0"/>
        <v>CBS New Ross</v>
      </c>
      <c r="G36" s="35"/>
      <c r="H36" s="87">
        <v>8</v>
      </c>
      <c r="I36" s="87" t="str">
        <f>IF($E36=0,F37,IF($G36=$G37,"",IF($G36&gt;$G37,F36,F37)))</f>
        <v/>
      </c>
      <c r="J36" s="88"/>
      <c r="K36" s="87">
        <v>8</v>
      </c>
      <c r="L36" s="87" t="str">
        <f>IF($J48=$J50,"",IF($J48&gt;$J50,I48,I50))</f>
        <v/>
      </c>
      <c r="M36" s="88"/>
    </row>
    <row r="37" spans="1:13" ht="21" x14ac:dyDescent="0.4">
      <c r="A37" s="19">
        <v>30</v>
      </c>
      <c r="B37" s="52" t="s">
        <v>65</v>
      </c>
      <c r="C37" s="6"/>
      <c r="D37" s="19"/>
      <c r="E37" s="19">
        <f>IF(D37&lt;=$B$5,[1]Randon_Number!A32,HLOOKUP($A$5,[1]Randon_Number!$E$2:$BQ$258,[1]Draw_Sheet!E36+1,FALSE))</f>
        <v>30</v>
      </c>
      <c r="F37" s="19" t="str">
        <f t="shared" si="0"/>
        <v>Colaiste Abbain, Adamstown</v>
      </c>
      <c r="G37" s="35"/>
      <c r="H37" s="87"/>
      <c r="I37" s="87"/>
      <c r="J37" s="88"/>
      <c r="K37" s="87"/>
      <c r="L37" s="87"/>
      <c r="M37" s="88"/>
    </row>
    <row r="38" spans="1:13" ht="21" x14ac:dyDescent="0.4">
      <c r="A38" s="19">
        <v>31</v>
      </c>
      <c r="B38" s="28" t="s">
        <v>29</v>
      </c>
      <c r="C38" s="6"/>
      <c r="D38" s="19"/>
      <c r="E38" s="19">
        <f>IF(D38&lt;=$B$5,[1]Randon_Number!A33,HLOOKUP($A$5,[1]Randon_Number!$E$2:$BQ$258,[1]Draw_Sheet!E37+1,FALSE))</f>
        <v>31</v>
      </c>
      <c r="F38" s="19" t="str">
        <f t="shared" si="0"/>
        <v>Gaelcholaiste na Mara, Arklow</v>
      </c>
      <c r="G38" s="35"/>
      <c r="H38" s="87"/>
      <c r="I38" s="87" t="str">
        <f>IF($E38=0,F39,IF($G38=$G39,"",IF($G38&gt;$G39,F38,F39)))</f>
        <v/>
      </c>
      <c r="J38" s="88"/>
      <c r="K38" s="87"/>
      <c r="L38" s="87" t="str">
        <f>IF($J52=$J54,"",IF($J52&gt;$J54,I52,I54))</f>
        <v/>
      </c>
      <c r="M38" s="88"/>
    </row>
    <row r="39" spans="1:13" ht="21" x14ac:dyDescent="0.4">
      <c r="A39" s="19">
        <v>32</v>
      </c>
      <c r="B39" s="19" t="s">
        <v>27</v>
      </c>
      <c r="C39" s="6"/>
      <c r="D39" s="19"/>
      <c r="E39" s="19">
        <f>IF(D39&lt;=$B$5,[1]Randon_Number!A34,HLOOKUP($A$5,[1]Randon_Number!$E$2:$BQ$258,[1]Draw_Sheet!E38+1,FALSE))</f>
        <v>32</v>
      </c>
      <c r="F39" s="19" t="str">
        <f t="shared" si="0"/>
        <v>Enniscorthy V.C.</v>
      </c>
      <c r="G39" s="35"/>
      <c r="H39" s="87"/>
      <c r="I39" s="87"/>
      <c r="J39" s="88"/>
      <c r="K39" s="87"/>
      <c r="L39" s="87"/>
      <c r="M39" s="88"/>
    </row>
  </sheetData>
  <mergeCells count="90">
    <mergeCell ref="M32:M33"/>
    <mergeCell ref="H36:H39"/>
    <mergeCell ref="I36:I37"/>
    <mergeCell ref="J36:J37"/>
    <mergeCell ref="K36:K39"/>
    <mergeCell ref="L36:L37"/>
    <mergeCell ref="I38:I39"/>
    <mergeCell ref="J38:J39"/>
    <mergeCell ref="L38:L39"/>
    <mergeCell ref="M38:M39"/>
    <mergeCell ref="I34:I35"/>
    <mergeCell ref="J34:J35"/>
    <mergeCell ref="L34:L35"/>
    <mergeCell ref="M34:M35"/>
    <mergeCell ref="M36:M37"/>
    <mergeCell ref="H32:H35"/>
    <mergeCell ref="I32:I33"/>
    <mergeCell ref="J32:J33"/>
    <mergeCell ref="K32:K35"/>
    <mergeCell ref="L32:L33"/>
    <mergeCell ref="M28:M29"/>
    <mergeCell ref="I30:I31"/>
    <mergeCell ref="J30:J31"/>
    <mergeCell ref="L30:L31"/>
    <mergeCell ref="M30:M31"/>
    <mergeCell ref="H28:H31"/>
    <mergeCell ref="I28:I29"/>
    <mergeCell ref="J28:J29"/>
    <mergeCell ref="K28:K31"/>
    <mergeCell ref="L28:L29"/>
    <mergeCell ref="M24:M25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0:M21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16:M17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2:M13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M8:M9"/>
    <mergeCell ref="I10:I11"/>
    <mergeCell ref="J10:J11"/>
    <mergeCell ref="L10:L11"/>
    <mergeCell ref="M10:M11"/>
    <mergeCell ref="B1:M1"/>
    <mergeCell ref="B2:M2"/>
    <mergeCell ref="B3:M3"/>
    <mergeCell ref="E5:G5"/>
    <mergeCell ref="H5:J5"/>
    <mergeCell ref="K5:M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B3" sqref="B3:M3"/>
    </sheetView>
  </sheetViews>
  <sheetFormatPr defaultRowHeight="15" x14ac:dyDescent="0.25"/>
  <cols>
    <col min="1" max="1" width="15.7109375" bestFit="1" customWidth="1"/>
    <col min="2" max="2" width="53.42578125" bestFit="1" customWidth="1"/>
    <col min="5" max="5" width="8.5703125" bestFit="1" customWidth="1"/>
    <col min="6" max="6" width="53.42578125" bestFit="1" customWidth="1"/>
    <col min="7" max="7" width="8.28515625" bestFit="1" customWidth="1"/>
    <col min="8" max="8" width="13" customWidth="1"/>
    <col min="9" max="9" width="37.85546875" customWidth="1"/>
    <col min="10" max="10" width="8.28515625" bestFit="1" customWidth="1"/>
    <col min="11" max="11" width="13.5703125" customWidth="1"/>
    <col min="12" max="12" width="39.140625" customWidth="1"/>
    <col min="13" max="13" width="8.28515625" bestFit="1" customWidth="1"/>
  </cols>
  <sheetData>
    <row r="1" spans="1:13" ht="39.75" x14ac:dyDescent="0.7">
      <c r="A1" s="1"/>
      <c r="B1" s="71" t="s">
        <v>91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35.25" x14ac:dyDescent="0.45">
      <c r="A2" s="1"/>
      <c r="B2" s="72" t="s">
        <v>55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34.5" x14ac:dyDescent="0.45">
      <c r="A3" s="1"/>
      <c r="B3" s="73" t="s">
        <v>90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21" x14ac:dyDescent="0.4">
      <c r="A4" s="2" t="s">
        <v>1</v>
      </c>
      <c r="B4" s="2"/>
      <c r="C4" s="3"/>
      <c r="D4" s="2"/>
      <c r="E4" s="2"/>
      <c r="F4" s="4"/>
      <c r="G4" s="5"/>
      <c r="H4" s="5"/>
      <c r="I4" s="5"/>
      <c r="J4" s="5"/>
      <c r="K4" s="2"/>
      <c r="L4" s="3"/>
      <c r="M4" s="2"/>
    </row>
    <row r="5" spans="1:13" ht="30.75" x14ac:dyDescent="0.55000000000000004">
      <c r="A5" s="6">
        <v>30</v>
      </c>
      <c r="B5" s="7"/>
      <c r="C5" s="8"/>
      <c r="D5" s="9"/>
      <c r="E5" s="74" t="s">
        <v>2</v>
      </c>
      <c r="F5" s="74"/>
      <c r="G5" s="74"/>
      <c r="H5" s="75" t="s">
        <v>3</v>
      </c>
      <c r="I5" s="75"/>
      <c r="J5" s="75"/>
      <c r="K5" s="74" t="s">
        <v>4</v>
      </c>
      <c r="L5" s="74"/>
      <c r="M5" s="74"/>
    </row>
    <row r="6" spans="1:13" ht="30" x14ac:dyDescent="0.5">
      <c r="A6" s="10"/>
      <c r="B6" s="11"/>
      <c r="C6" s="12"/>
      <c r="D6" s="10"/>
      <c r="E6" s="76" t="s">
        <v>56</v>
      </c>
      <c r="F6" s="76"/>
      <c r="G6" s="76"/>
      <c r="H6" s="83" t="s">
        <v>57</v>
      </c>
      <c r="I6" s="83"/>
      <c r="J6" s="83"/>
      <c r="K6" s="77" t="s">
        <v>58</v>
      </c>
      <c r="L6" s="77"/>
      <c r="M6" s="77"/>
    </row>
    <row r="7" spans="1:13" ht="21" x14ac:dyDescent="0.4">
      <c r="A7" s="78" t="s">
        <v>8</v>
      </c>
      <c r="B7" s="78"/>
      <c r="C7" s="78"/>
      <c r="D7" s="78"/>
      <c r="E7" s="13" t="s">
        <v>9</v>
      </c>
      <c r="F7" s="13" t="s">
        <v>10</v>
      </c>
      <c r="G7" s="13" t="s">
        <v>12</v>
      </c>
      <c r="H7" s="14" t="s">
        <v>11</v>
      </c>
      <c r="I7" s="13" t="s">
        <v>10</v>
      </c>
      <c r="J7" s="13" t="s">
        <v>12</v>
      </c>
      <c r="K7" s="14" t="s">
        <v>11</v>
      </c>
      <c r="L7" s="13" t="s">
        <v>10</v>
      </c>
      <c r="M7" s="13" t="s">
        <v>12</v>
      </c>
    </row>
    <row r="8" spans="1:13" ht="21" x14ac:dyDescent="0.4">
      <c r="A8" s="18">
        <v>1</v>
      </c>
      <c r="B8" s="28" t="s">
        <v>84</v>
      </c>
      <c r="C8" s="6"/>
      <c r="D8" s="18"/>
      <c r="E8" s="18">
        <f>IF(D8&lt;=$B$5,[1]Randon_Number!A3,HLOOKUP($A$5,[1]Randon_Number!$E$2:$BQ$258,[1]Draw_Sheet!E7+1,FALSE))</f>
        <v>1</v>
      </c>
      <c r="F8" s="19" t="str">
        <f t="shared" ref="F8:F39" si="0">VLOOKUP($E8,$A$8:$B$98,2,FALSE)</f>
        <v>St. Conleth's C.S., Newbridge</v>
      </c>
      <c r="G8" s="36"/>
      <c r="H8" s="79">
        <v>1</v>
      </c>
      <c r="I8" s="80" t="str">
        <f>IF($E8=0,F9,IF($G8=$G9,"",IF($G8&gt;$G9,F8,F9)))</f>
        <v/>
      </c>
      <c r="J8" s="81"/>
      <c r="K8" s="79">
        <v>1</v>
      </c>
      <c r="L8" s="80" t="str">
        <f>IF($J8=$J10,"",IF($J8&gt;$J10,I8,I10))</f>
        <v/>
      </c>
      <c r="M8" s="81"/>
    </row>
    <row r="9" spans="1:13" ht="21" x14ac:dyDescent="0.4">
      <c r="A9" s="18">
        <v>2</v>
      </c>
      <c r="B9" s="28" t="s">
        <v>40</v>
      </c>
      <c r="C9" s="6"/>
      <c r="D9" s="18"/>
      <c r="E9" s="18">
        <f>IF(D9&lt;=$B$5,[1]Randon_Number!A4,HLOOKUP($A$5,[1]Randon_Number!$E$2:$BQ$258,[1]Draw_Sheet!E8+1,FALSE))</f>
        <v>2</v>
      </c>
      <c r="F9" s="19" t="str">
        <f t="shared" si="0"/>
        <v>Gaelcholaiste Chill Dara, Naas</v>
      </c>
      <c r="G9" s="36"/>
      <c r="H9" s="79"/>
      <c r="I9" s="80"/>
      <c r="J9" s="81"/>
      <c r="K9" s="79"/>
      <c r="L9" s="80"/>
      <c r="M9" s="81"/>
    </row>
    <row r="10" spans="1:13" ht="21" x14ac:dyDescent="0.4">
      <c r="A10" s="18">
        <v>3</v>
      </c>
      <c r="B10" s="19" t="s">
        <v>87</v>
      </c>
      <c r="C10" s="6"/>
      <c r="D10" s="18"/>
      <c r="E10" s="18">
        <f>IF(D10&lt;=$B$5,[1]Randon_Number!A5,HLOOKUP($A$5,[1]Randon_Number!$E$2:$BQ$258,[1]Draw_Sheet!E9+1,FALSE))</f>
        <v>3</v>
      </c>
      <c r="F10" s="19" t="str">
        <f t="shared" si="0"/>
        <v>Mountmellick C.S.</v>
      </c>
      <c r="G10" s="36"/>
      <c r="H10" s="79"/>
      <c r="I10" s="80" t="str">
        <f>IF($E10=0,F11,IF($G10=$G11,"",IF($G10&gt;$G11,F10,F11)))</f>
        <v/>
      </c>
      <c r="J10" s="81"/>
      <c r="K10" s="79"/>
      <c r="L10" s="80" t="str">
        <f>IF($J12=$J14,"",IF($J12&gt;$J14,I12,I14))</f>
        <v/>
      </c>
      <c r="M10" s="81"/>
    </row>
    <row r="11" spans="1:13" ht="21" x14ac:dyDescent="0.4">
      <c r="A11" s="18">
        <v>4</v>
      </c>
      <c r="B11" s="43" t="s">
        <v>13</v>
      </c>
      <c r="C11" s="6"/>
      <c r="D11" s="18"/>
      <c r="E11" s="18">
        <f>IF(D11&lt;=$B$5,[1]Randon_Number!A6,HLOOKUP($A$5,[1]Randon_Number!$E$2:$BQ$258,[1]Draw_Sheet!E10+1,FALSE))</f>
        <v>4</v>
      </c>
      <c r="F11" s="19" t="str">
        <f t="shared" si="0"/>
        <v>Ard Scoil Chiarain, Clara</v>
      </c>
      <c r="G11" s="36"/>
      <c r="H11" s="79"/>
      <c r="I11" s="80"/>
      <c r="J11" s="81"/>
      <c r="K11" s="79"/>
      <c r="L11" s="80"/>
      <c r="M11" s="81"/>
    </row>
    <row r="12" spans="1:13" ht="21" x14ac:dyDescent="0.4">
      <c r="A12" s="18">
        <v>5</v>
      </c>
      <c r="B12" s="67" t="s">
        <v>24</v>
      </c>
      <c r="C12" s="6"/>
      <c r="D12" s="18"/>
      <c r="E12" s="18">
        <f>IF(D12&lt;=$B$5,[1]Randon_Number!A7,HLOOKUP($A$5,[1]Randon_Number!$E$2:$BQ$258,[1]Draw_Sheet!E11+1,FALSE))</f>
        <v>5</v>
      </c>
      <c r="F12" s="19" t="str">
        <f t="shared" si="0"/>
        <v>Rockbrook Park School, Rathfarnham</v>
      </c>
      <c r="G12" s="36">
        <v>1</v>
      </c>
      <c r="H12" s="79">
        <v>2</v>
      </c>
      <c r="I12" s="80" t="str">
        <f>IF($E12=0,F13,IF($G12=$G13,"",IF($G12&gt;$G13,F12,F13)))</f>
        <v>Rockbrook Park School, Rathfarnham</v>
      </c>
      <c r="J12" s="81"/>
      <c r="K12" s="79">
        <v>2</v>
      </c>
      <c r="L12" s="80" t="str">
        <f>IF($J16=$J18,"",IF($J16&gt;$J18,I16,I18))</f>
        <v/>
      </c>
      <c r="M12" s="81"/>
    </row>
    <row r="13" spans="1:13" ht="21" x14ac:dyDescent="0.4">
      <c r="A13" s="18">
        <v>6</v>
      </c>
      <c r="B13" s="68" t="s">
        <v>88</v>
      </c>
      <c r="C13" s="6"/>
      <c r="D13" s="18"/>
      <c r="E13" s="18">
        <f>IF(D13&lt;=$B$5,[1]Randon_Number!A8,HLOOKUP($A$5,[1]Randon_Number!$E$2:$BQ$258,[1]Draw_Sheet!E12+1,FALSE))</f>
        <v>6</v>
      </c>
      <c r="F13" s="19" t="str">
        <f t="shared" si="0"/>
        <v>BYE</v>
      </c>
      <c r="G13" s="36">
        <v>0</v>
      </c>
      <c r="H13" s="79"/>
      <c r="I13" s="80"/>
      <c r="J13" s="81"/>
      <c r="K13" s="79"/>
      <c r="L13" s="80"/>
      <c r="M13" s="81"/>
    </row>
    <row r="14" spans="1:13" ht="22.5" customHeight="1" x14ac:dyDescent="0.4">
      <c r="A14" s="18">
        <v>7</v>
      </c>
      <c r="B14" s="43" t="s">
        <v>66</v>
      </c>
      <c r="C14" s="6"/>
      <c r="D14" s="18"/>
      <c r="E14" s="18">
        <f>IF(D14&lt;=$B$5,[1]Randon_Number!A9,HLOOKUP($A$5,[1]Randon_Number!$E$2:$BQ$258,[1]Draw_Sheet!E13+1,FALSE))</f>
        <v>7</v>
      </c>
      <c r="F14" s="19" t="str">
        <f t="shared" si="0"/>
        <v>Colaiste Chillian, Clondalkin</v>
      </c>
      <c r="G14" s="36"/>
      <c r="H14" s="79"/>
      <c r="I14" s="80" t="str">
        <f>IF($E14=0,F15,IF($G14=$G15,"",IF($G14&gt;$G15,F14,F15)))</f>
        <v/>
      </c>
      <c r="J14" s="81"/>
      <c r="K14" s="79"/>
      <c r="L14" s="80" t="str">
        <f>IF($J20=$J22,"",IF($J20&gt;$J22,I20,I22))</f>
        <v/>
      </c>
      <c r="M14" s="81"/>
    </row>
    <row r="15" spans="1:13" ht="21" x14ac:dyDescent="0.4">
      <c r="A15" s="18">
        <v>8</v>
      </c>
      <c r="B15" s="28" t="s">
        <v>23</v>
      </c>
      <c r="C15" s="6"/>
      <c r="D15" s="18"/>
      <c r="E15" s="18">
        <f>IF(D15&lt;=$B$5,[1]Randon_Number!A10,HLOOKUP($A$5,[1]Randon_Number!$E$2:$BQ$258,[1]Draw_Sheet!E14+1,FALSE))</f>
        <v>8</v>
      </c>
      <c r="F15" s="19" t="str">
        <f t="shared" si="0"/>
        <v>St. Kevin's C.C., Clondalkin</v>
      </c>
      <c r="G15" s="36"/>
      <c r="H15" s="79"/>
      <c r="I15" s="80"/>
      <c r="J15" s="81"/>
      <c r="K15" s="79"/>
      <c r="L15" s="80"/>
      <c r="M15" s="81"/>
    </row>
    <row r="16" spans="1:13" ht="21" x14ac:dyDescent="0.4">
      <c r="A16" s="18">
        <v>9</v>
      </c>
      <c r="B16" s="43" t="s">
        <v>21</v>
      </c>
      <c r="C16" s="6"/>
      <c r="D16" s="18"/>
      <c r="E16" s="18">
        <f>IF(D16&lt;=$B$5,[1]Randon_Number!A11,HLOOKUP($A$5,[1]Randon_Number!$E$2:$BQ$258,[1]Draw_Sheet!E15+1,FALSE))</f>
        <v>9</v>
      </c>
      <c r="F16" s="19" t="str">
        <f t="shared" si="0"/>
        <v>Our Lady of Mercy S.S., Drimnagh</v>
      </c>
      <c r="G16" s="36"/>
      <c r="H16" s="79">
        <v>3</v>
      </c>
      <c r="I16" s="80" t="str">
        <f>IF($E16=0,F17,IF($G16=$G17,"",IF($G16&gt;$G17,F16,F17)))</f>
        <v/>
      </c>
      <c r="J16" s="81"/>
      <c r="K16" s="79">
        <v>3</v>
      </c>
      <c r="L16" s="80" t="str">
        <f>IF($J24=$J26,"",IF($J24&gt;$J26,I24,I26))</f>
        <v/>
      </c>
      <c r="M16" s="81"/>
    </row>
    <row r="17" spans="1:13" ht="21" x14ac:dyDescent="0.4">
      <c r="A17" s="18">
        <v>10</v>
      </c>
      <c r="B17" s="28" t="s">
        <v>25</v>
      </c>
      <c r="C17" s="6"/>
      <c r="D17" s="18"/>
      <c r="E17" s="18">
        <f>IF(D17&lt;=$B$5,[1]Randon_Number!A12,HLOOKUP($A$5,[1]Randon_Number!$E$2:$BQ$258,[1]Draw_Sheet!E16+1,FALSE))</f>
        <v>10</v>
      </c>
      <c r="F17" s="19" t="str">
        <f t="shared" si="0"/>
        <v>St. Kilian's D.S.D., Clonskeagh</v>
      </c>
      <c r="G17" s="36"/>
      <c r="H17" s="79"/>
      <c r="I17" s="80"/>
      <c r="J17" s="81"/>
      <c r="K17" s="79"/>
      <c r="L17" s="80"/>
      <c r="M17" s="81"/>
    </row>
    <row r="18" spans="1:13" ht="21" x14ac:dyDescent="0.4">
      <c r="A18" s="18">
        <v>11</v>
      </c>
      <c r="B18" s="28" t="s">
        <v>18</v>
      </c>
      <c r="C18" s="6"/>
      <c r="D18" s="18"/>
      <c r="E18" s="18">
        <f>IF(D18&lt;=$B$5,[1]Randon_Number!A13,HLOOKUP($A$5,[1]Randon_Number!$E$2:$BQ$258,[1]Draw_Sheet!E17+1,FALSE))</f>
        <v>11</v>
      </c>
      <c r="F18" s="19" t="str">
        <f t="shared" si="0"/>
        <v>St. Patrick's Cathedral Grammar School</v>
      </c>
      <c r="G18" s="36"/>
      <c r="H18" s="79"/>
      <c r="I18" s="80" t="str">
        <f>IF($E18=0,F19,IF($G18=$G19,"",IF($G18&gt;$G19,F18,F19)))</f>
        <v/>
      </c>
      <c r="J18" s="81"/>
      <c r="K18" s="79"/>
      <c r="L18" s="80" t="str">
        <f>IF($J28=$J30,"",IF($J28&gt;$J30,I28,I30))</f>
        <v/>
      </c>
      <c r="M18" s="81"/>
    </row>
    <row r="19" spans="1:13" ht="21" x14ac:dyDescent="0.4">
      <c r="A19" s="18">
        <v>12</v>
      </c>
      <c r="B19" s="55" t="s">
        <v>41</v>
      </c>
      <c r="C19" s="6"/>
      <c r="D19" s="18"/>
      <c r="E19" s="18">
        <f>IF(D19&lt;=$B$5,[1]Randon_Number!A14,HLOOKUP($A$5,[1]Randon_Number!$E$2:$BQ$258,[1]Draw_Sheet!E18+1,FALSE))</f>
        <v>12</v>
      </c>
      <c r="F19" s="19" t="str">
        <f t="shared" si="0"/>
        <v>O'Connell's School, North Richmond Street</v>
      </c>
      <c r="G19" s="36"/>
      <c r="H19" s="79"/>
      <c r="I19" s="80"/>
      <c r="J19" s="81"/>
      <c r="K19" s="79"/>
      <c r="L19" s="80"/>
      <c r="M19" s="81"/>
    </row>
    <row r="20" spans="1:13" ht="21" x14ac:dyDescent="0.4">
      <c r="A20" s="18">
        <v>13</v>
      </c>
      <c r="B20" s="45" t="s">
        <v>46</v>
      </c>
      <c r="C20" s="6"/>
      <c r="D20" s="18"/>
      <c r="E20" s="18">
        <f>IF(D20&lt;=$B$5,[1]Randon_Number!A15,HLOOKUP($A$5,[1]Randon_Number!$E$2:$BQ$258,[1]Draw_Sheet!E19+1,FALSE))</f>
        <v>13</v>
      </c>
      <c r="F20" s="19" t="str">
        <f t="shared" si="0"/>
        <v>Colaiste ChuChulainn, Dundalk</v>
      </c>
      <c r="G20" s="36"/>
      <c r="H20" s="79">
        <v>4</v>
      </c>
      <c r="I20" s="80" t="str">
        <f>IF($E20=0,F21,IF($G20=$G21,"",IF($G20&gt;$G21,F20,F21)))</f>
        <v/>
      </c>
      <c r="J20" s="81"/>
      <c r="K20" s="79">
        <v>4</v>
      </c>
      <c r="L20" s="80"/>
      <c r="M20" s="81"/>
    </row>
    <row r="21" spans="1:13" ht="21" x14ac:dyDescent="0.4">
      <c r="A21" s="18">
        <v>14</v>
      </c>
      <c r="B21" s="53" t="s">
        <v>15</v>
      </c>
      <c r="C21" s="6"/>
      <c r="D21" s="18"/>
      <c r="E21" s="18">
        <f>IF(D21&lt;=$B$5,[1]Randon_Number!A16,HLOOKUP($A$5,[1]Randon_Number!$E$2:$BQ$258,[1]Draw_Sheet!E20+1,FALSE))</f>
        <v>14</v>
      </c>
      <c r="F21" s="19" t="str">
        <f t="shared" si="0"/>
        <v>New Cross College, Finglas</v>
      </c>
      <c r="G21" s="36"/>
      <c r="H21" s="79"/>
      <c r="I21" s="80"/>
      <c r="J21" s="81"/>
      <c r="K21" s="79"/>
      <c r="L21" s="80"/>
      <c r="M21" s="81"/>
    </row>
    <row r="22" spans="1:13" ht="21" x14ac:dyDescent="0.4">
      <c r="A22" s="18">
        <v>15</v>
      </c>
      <c r="B22" s="53" t="s">
        <v>53</v>
      </c>
      <c r="C22" s="6"/>
      <c r="D22" s="18"/>
      <c r="E22" s="18">
        <f>IF(D22&lt;=$B$5,[1]Randon_Number!A17,HLOOKUP($A$5,[1]Randon_Number!$E$2:$BQ$258,[1]Draw_Sheet!E21+1,FALSE))</f>
        <v>15</v>
      </c>
      <c r="F22" s="19" t="str">
        <f t="shared" si="0"/>
        <v>Clonturk C.C., Whitehall</v>
      </c>
      <c r="G22" s="36"/>
      <c r="H22" s="79"/>
      <c r="I22" s="80" t="str">
        <f>IF($E22=0,F23,IF($G22=$G23,"",IF($G22&gt;$G23,F22,F23)))</f>
        <v/>
      </c>
      <c r="J22" s="81"/>
      <c r="K22" s="79"/>
      <c r="L22" s="80"/>
      <c r="M22" s="81"/>
    </row>
    <row r="23" spans="1:13" ht="21" x14ac:dyDescent="0.4">
      <c r="A23" s="18">
        <v>16</v>
      </c>
      <c r="B23" s="54" t="s">
        <v>59</v>
      </c>
      <c r="C23" s="6"/>
      <c r="D23" s="18"/>
      <c r="E23" s="18">
        <f>IF(D23&lt;=$B$5,[1]Randon_Number!A18,HLOOKUP($A$5,[1]Randon_Number!$E$2:$BQ$258,[1]Draw_Sheet!E22+1,FALSE))</f>
        <v>16</v>
      </c>
      <c r="F23" s="19" t="str">
        <f t="shared" si="0"/>
        <v>CBS St. Paul's, North Brunswick Street</v>
      </c>
      <c r="G23" s="36"/>
      <c r="H23" s="79"/>
      <c r="I23" s="80"/>
      <c r="J23" s="81"/>
      <c r="K23" s="79"/>
      <c r="L23" s="80"/>
      <c r="M23" s="81"/>
    </row>
    <row r="24" spans="1:13" ht="21" x14ac:dyDescent="0.4">
      <c r="A24" s="18">
        <v>17</v>
      </c>
      <c r="B24" s="50" t="s">
        <v>20</v>
      </c>
      <c r="C24" s="6"/>
      <c r="D24" s="18"/>
      <c r="E24" s="18">
        <f>IF(D24&lt;=$B$5,[1]Randon_Number!A19,HLOOKUP($A$5,[1]Randon_Number!$E$2:$BQ$258,[1]Draw_Sheet!E23+1,FALSE))</f>
        <v>17</v>
      </c>
      <c r="F24" s="19" t="str">
        <f t="shared" si="0"/>
        <v>Colaiste Mhuire, Cabra</v>
      </c>
      <c r="G24" s="36"/>
      <c r="H24" s="79">
        <v>5</v>
      </c>
      <c r="I24" s="80" t="str">
        <f>IF($E24=0,F25,IF($G24=$G25,"",IF($G24&gt;$G25,F24,F25)))</f>
        <v/>
      </c>
      <c r="J24" s="81"/>
      <c r="K24" s="79">
        <v>5</v>
      </c>
      <c r="L24" s="80"/>
      <c r="M24" s="81"/>
    </row>
    <row r="25" spans="1:13" ht="21" x14ac:dyDescent="0.4">
      <c r="A25" s="18">
        <v>18</v>
      </c>
      <c r="B25" s="66" t="s">
        <v>69</v>
      </c>
      <c r="C25" s="6"/>
      <c r="D25" s="18"/>
      <c r="E25" s="18">
        <f>IF(D25&lt;=$B$5,[1]Randon_Number!A20,HLOOKUP($A$5,[1]Randon_Number!$E$2:$BQ$258,[1]Draw_Sheet!E24+1,FALSE))</f>
        <v>18</v>
      </c>
      <c r="F25" s="19" t="str">
        <f t="shared" si="0"/>
        <v>Donahies C.S., Streamville Road</v>
      </c>
      <c r="G25" s="36"/>
      <c r="H25" s="79"/>
      <c r="I25" s="80"/>
      <c r="J25" s="81"/>
      <c r="K25" s="79"/>
      <c r="L25" s="80"/>
      <c r="M25" s="81"/>
    </row>
    <row r="26" spans="1:13" ht="21" x14ac:dyDescent="0.4">
      <c r="A26" s="18">
        <v>19</v>
      </c>
      <c r="B26" s="45" t="s">
        <v>86</v>
      </c>
      <c r="C26" s="6"/>
      <c r="D26" s="18"/>
      <c r="E26" s="18">
        <f>IF(D26&lt;=$B$5,[1]Randon_Number!A21,HLOOKUP($A$5,[1]Randon_Number!$E$2:$BQ$258,[1]Draw_Sheet!E25+1,FALSE))</f>
        <v>19</v>
      </c>
      <c r="F26" s="19" t="str">
        <f t="shared" si="0"/>
        <v>Larkin C.C., Champions Avenue</v>
      </c>
      <c r="G26" s="36"/>
      <c r="H26" s="79"/>
      <c r="I26" s="80" t="str">
        <f>IF($E26=0,F27,IF($G26=$G27,"",IF($G26&gt;$G27,F26,F27)))</f>
        <v/>
      </c>
      <c r="J26" s="81"/>
      <c r="K26" s="79"/>
      <c r="L26" s="80"/>
      <c r="M26" s="81"/>
    </row>
    <row r="27" spans="1:13" ht="21" x14ac:dyDescent="0.4">
      <c r="A27" s="18">
        <v>20</v>
      </c>
      <c r="B27" s="45" t="s">
        <v>43</v>
      </c>
      <c r="C27" s="6"/>
      <c r="D27" s="18"/>
      <c r="E27" s="18">
        <f>IF(D27&lt;=$B$5,[1]Randon_Number!A22,HLOOKUP($A$5,[1]Randon_Number!$E$2:$BQ$258,[1]Draw_Sheet!E26+1,FALSE))</f>
        <v>20</v>
      </c>
      <c r="F27" s="19" t="str">
        <f t="shared" si="0"/>
        <v>James Street CBS</v>
      </c>
      <c r="G27" s="36"/>
      <c r="H27" s="79"/>
      <c r="I27" s="80"/>
      <c r="J27" s="81"/>
      <c r="K27" s="79"/>
      <c r="L27" s="80"/>
      <c r="M27" s="81"/>
    </row>
    <row r="28" spans="1:13" ht="21" x14ac:dyDescent="0.4">
      <c r="A28" s="18">
        <v>21</v>
      </c>
      <c r="B28" s="69" t="s">
        <v>44</v>
      </c>
      <c r="C28" s="6"/>
      <c r="D28" s="18"/>
      <c r="E28" s="18">
        <f>IF(D28&lt;=$B$5,[1]Randon_Number!A23,HLOOKUP($A$5,[1]Randon_Number!$E$2:$BQ$258,[1]Draw_Sheet!E27+1,FALSE))</f>
        <v>21</v>
      </c>
      <c r="F28" s="19" t="str">
        <f t="shared" si="0"/>
        <v>Killinarden C.S.</v>
      </c>
      <c r="G28" s="36">
        <v>1</v>
      </c>
      <c r="H28" s="79">
        <v>6</v>
      </c>
      <c r="I28" s="80" t="str">
        <f>IF($E28=0,F29,IF($G28=$G29,"",IF($G28&gt;$G29,F28,F29)))</f>
        <v>Killinarden C.S.</v>
      </c>
      <c r="J28" s="81"/>
      <c r="K28" s="79">
        <v>6</v>
      </c>
      <c r="L28" s="80"/>
      <c r="M28" s="81"/>
    </row>
    <row r="29" spans="1:13" ht="21" x14ac:dyDescent="0.4">
      <c r="A29" s="18">
        <v>22</v>
      </c>
      <c r="B29" s="70" t="s">
        <v>88</v>
      </c>
      <c r="C29" s="6"/>
      <c r="D29" s="18"/>
      <c r="E29" s="18">
        <f>IF(D29&lt;=$B$5,[1]Randon_Number!A24,HLOOKUP($A$5,[1]Randon_Number!$E$2:$BQ$258,[1]Draw_Sheet!E28+1,FALSE))</f>
        <v>22</v>
      </c>
      <c r="F29" s="19" t="str">
        <f t="shared" si="0"/>
        <v>BYE</v>
      </c>
      <c r="G29" s="20">
        <v>0</v>
      </c>
      <c r="H29" s="79"/>
      <c r="I29" s="80"/>
      <c r="J29" s="81"/>
      <c r="K29" s="79"/>
      <c r="L29" s="80"/>
      <c r="M29" s="81"/>
    </row>
    <row r="30" spans="1:13" ht="21" x14ac:dyDescent="0.4">
      <c r="A30" s="18">
        <v>23</v>
      </c>
      <c r="B30" s="45" t="s">
        <v>54</v>
      </c>
      <c r="C30" s="6"/>
      <c r="D30" s="18"/>
      <c r="E30" s="18">
        <f>IF(D30&lt;=$B$5,[1]Randon_Number!A25,HLOOKUP($A$5,[1]Randon_Number!$E$2:$BQ$258,[1]Draw_Sheet!E29+1,FALSE))</f>
        <v>23</v>
      </c>
      <c r="F30" s="19" t="str">
        <f t="shared" si="0"/>
        <v>Dublin Oak Academy, Bray</v>
      </c>
      <c r="G30" s="36"/>
      <c r="H30" s="79"/>
      <c r="I30" s="80" t="str">
        <f>IF($E30=0,F31,IF($G30=$G31,"",IF($G30&gt;$G31,F30,F31)))</f>
        <v/>
      </c>
      <c r="J30" s="81"/>
      <c r="K30" s="79"/>
      <c r="L30" s="80"/>
      <c r="M30" s="81"/>
    </row>
    <row r="31" spans="1:13" ht="21" x14ac:dyDescent="0.4">
      <c r="A31" s="18">
        <v>24</v>
      </c>
      <c r="B31" s="30" t="s">
        <v>22</v>
      </c>
      <c r="C31" s="6"/>
      <c r="D31" s="18"/>
      <c r="E31" s="18">
        <f>IF(D31&lt;=$B$5,[1]Randon_Number!A26,HLOOKUP($A$5,[1]Randon_Number!$E$2:$BQ$258,[1]Draw_Sheet!E30+1,FALSE))</f>
        <v>24</v>
      </c>
      <c r="F31" s="19" t="str">
        <f t="shared" si="0"/>
        <v>St. Laurence's College, Loughlinstown</v>
      </c>
      <c r="G31" s="36"/>
      <c r="H31" s="79"/>
      <c r="I31" s="80"/>
      <c r="J31" s="81"/>
      <c r="K31" s="79"/>
      <c r="L31" s="80"/>
      <c r="M31" s="81"/>
    </row>
    <row r="32" spans="1:13" ht="21" x14ac:dyDescent="0.4">
      <c r="A32" s="18">
        <v>25</v>
      </c>
      <c r="B32" s="28" t="s">
        <v>31</v>
      </c>
      <c r="C32" s="6"/>
      <c r="D32" s="18"/>
      <c r="E32" s="18">
        <f>IF(D32&lt;=$B$5,[1]Randon_Number!A27,HLOOKUP($A$5,[1]Randon_Number!$E$2:$BQ$258,[1]Draw_Sheet!E31+1,FALSE))</f>
        <v>25</v>
      </c>
      <c r="F32" s="19" t="str">
        <f t="shared" si="0"/>
        <v>Grennan College, Thomastown</v>
      </c>
      <c r="G32" s="36"/>
      <c r="H32" s="79">
        <v>7</v>
      </c>
      <c r="I32" s="80" t="str">
        <f>IF($E32=0,F33,IF($G32=$G33,"",IF($G32&gt;$G33,F32,F33)))</f>
        <v/>
      </c>
      <c r="J32" s="81"/>
      <c r="K32" s="79">
        <v>7</v>
      </c>
      <c r="L32" s="80"/>
      <c r="M32" s="81"/>
    </row>
    <row r="33" spans="1:13" ht="21" x14ac:dyDescent="0.4">
      <c r="A33" s="18">
        <v>26</v>
      </c>
      <c r="B33" s="28" t="s">
        <v>85</v>
      </c>
      <c r="C33" s="6"/>
      <c r="D33" s="18"/>
      <c r="E33" s="18">
        <f>IF(D33&lt;=$B$5,[1]Randon_Number!A28,HLOOKUP($A$5,[1]Randon_Number!$E$2:$BQ$258,[1]Draw_Sheet!E32+1,FALSE))</f>
        <v>26</v>
      </c>
      <c r="F33" s="19" t="str">
        <f t="shared" si="0"/>
        <v>Colaiste Eamann Ris, Callan</v>
      </c>
      <c r="G33" s="36"/>
      <c r="H33" s="79"/>
      <c r="I33" s="80"/>
      <c r="J33" s="81"/>
      <c r="K33" s="79"/>
      <c r="L33" s="80"/>
      <c r="M33" s="81"/>
    </row>
    <row r="34" spans="1:13" ht="21" x14ac:dyDescent="0.4">
      <c r="A34" s="18">
        <v>27</v>
      </c>
      <c r="B34" s="28" t="s">
        <v>32</v>
      </c>
      <c r="C34" s="6"/>
      <c r="D34" s="18"/>
      <c r="E34" s="18">
        <f>IF(D34&lt;=$B$5,[1]Randon_Number!A29,HLOOKUP($A$5,[1]Randon_Number!$E$2:$BQ$258,[1]Draw_Sheet!E33+1,FALSE))</f>
        <v>27</v>
      </c>
      <c r="F34" s="19" t="str">
        <f t="shared" si="0"/>
        <v>Gaelcholaiste Cheatharlach</v>
      </c>
      <c r="G34" s="36"/>
      <c r="H34" s="79"/>
      <c r="I34" s="80" t="str">
        <f>IF($E34=0,F35,IF($G34=$G35,"",IF($G34&gt;$G35,F34,F35)))</f>
        <v/>
      </c>
      <c r="J34" s="81"/>
      <c r="K34" s="79"/>
      <c r="L34" s="80"/>
      <c r="M34" s="81"/>
    </row>
    <row r="35" spans="1:13" ht="21" x14ac:dyDescent="0.4">
      <c r="A35" s="18">
        <v>28</v>
      </c>
      <c r="B35" s="31" t="s">
        <v>30</v>
      </c>
      <c r="C35" s="6"/>
      <c r="D35" s="18"/>
      <c r="E35" s="18">
        <f>IF(D35&lt;=$B$5,[1]Randon_Number!A30,HLOOKUP($A$5,[1]Randon_Number!$E$2:$BQ$258,[1]Draw_Sheet!E34+1,FALSE))</f>
        <v>28</v>
      </c>
      <c r="F35" s="19" t="str">
        <f t="shared" si="0"/>
        <v>St. Kilian's C.S., Bray</v>
      </c>
      <c r="G35" s="36"/>
      <c r="H35" s="79"/>
      <c r="I35" s="80"/>
      <c r="J35" s="81"/>
      <c r="K35" s="79"/>
      <c r="L35" s="80"/>
      <c r="M35" s="81"/>
    </row>
    <row r="36" spans="1:13" ht="21" x14ac:dyDescent="0.4">
      <c r="A36" s="18">
        <v>29</v>
      </c>
      <c r="B36" s="28" t="s">
        <v>29</v>
      </c>
      <c r="C36" s="6"/>
      <c r="D36" s="18"/>
      <c r="E36" s="18">
        <f>IF(D36&lt;=$B$5,[1]Randon_Number!A31,HLOOKUP($A$5,[1]Randon_Number!$E$2:$BQ$258,[1]Draw_Sheet!E35+1,FALSE))</f>
        <v>29</v>
      </c>
      <c r="F36" s="19" t="str">
        <f t="shared" si="0"/>
        <v>Gaelcholaiste na Mara, Arklow</v>
      </c>
      <c r="G36" s="36"/>
      <c r="H36" s="79">
        <v>8</v>
      </c>
      <c r="I36" s="80" t="str">
        <f>IF($E36=0,F37,IF($G36=$G37,"",IF($G36&gt;$G37,F36,F37)))</f>
        <v/>
      </c>
      <c r="J36" s="81"/>
      <c r="K36" s="79">
        <v>8</v>
      </c>
      <c r="L36" s="80"/>
      <c r="M36" s="81"/>
    </row>
    <row r="37" spans="1:13" ht="21" x14ac:dyDescent="0.4">
      <c r="A37" s="18">
        <v>30</v>
      </c>
      <c r="B37" s="19" t="s">
        <v>27</v>
      </c>
      <c r="C37" s="6"/>
      <c r="D37" s="18"/>
      <c r="E37" s="18">
        <f>IF(D37&lt;=$B$5,[1]Randon_Number!A32,HLOOKUP($A$5,[1]Randon_Number!$E$2:$BQ$258,[1]Draw_Sheet!E36+1,FALSE))</f>
        <v>30</v>
      </c>
      <c r="F37" s="19" t="str">
        <f t="shared" si="0"/>
        <v>Enniscorthy V.C.</v>
      </c>
      <c r="G37" s="36"/>
      <c r="H37" s="79"/>
      <c r="I37" s="80"/>
      <c r="J37" s="81"/>
      <c r="K37" s="79"/>
      <c r="L37" s="80"/>
      <c r="M37" s="81"/>
    </row>
    <row r="38" spans="1:13" ht="21" x14ac:dyDescent="0.4">
      <c r="A38" s="18">
        <v>31</v>
      </c>
      <c r="B38" s="28" t="s">
        <v>72</v>
      </c>
      <c r="C38" s="6"/>
      <c r="D38" s="18"/>
      <c r="E38" s="18">
        <f>IF(D38&lt;=$B$5,[1]Randon_Number!A33,HLOOKUP($A$5,[1]Randon_Number!$E$2:$BQ$258,[1]Draw_Sheet!E37+1,FALSE))</f>
        <v>31</v>
      </c>
      <c r="F38" s="19" t="str">
        <f t="shared" si="0"/>
        <v>Colaiste an Atha, Kilmuckridge</v>
      </c>
      <c r="G38" s="36"/>
      <c r="H38" s="79"/>
      <c r="I38" s="80" t="str">
        <f>IF($E38=0,F39,IF($G38=$G39,"",IF($G38&gt;$G39,F38,F39)))</f>
        <v/>
      </c>
      <c r="J38" s="81"/>
      <c r="K38" s="79"/>
      <c r="L38" s="80"/>
      <c r="M38" s="81"/>
    </row>
    <row r="39" spans="1:13" ht="21" x14ac:dyDescent="0.4">
      <c r="A39" s="18">
        <v>32</v>
      </c>
      <c r="B39" s="28" t="s">
        <v>26</v>
      </c>
      <c r="C39" s="6"/>
      <c r="D39" s="18"/>
      <c r="E39" s="18">
        <f>IF(D39&lt;=$B$5,[1]Randon_Number!A34,HLOOKUP($A$5,[1]Randon_Number!$E$2:$BQ$258,[1]Draw_Sheet!E38+1,FALSE))</f>
        <v>32</v>
      </c>
      <c r="F39" s="19" t="str">
        <f t="shared" si="0"/>
        <v>CBS New Ross</v>
      </c>
      <c r="G39" s="36"/>
      <c r="H39" s="79"/>
      <c r="I39" s="80"/>
      <c r="J39" s="81"/>
      <c r="K39" s="79"/>
      <c r="L39" s="80"/>
      <c r="M39" s="81"/>
    </row>
  </sheetData>
  <mergeCells count="90">
    <mergeCell ref="M32:M33"/>
    <mergeCell ref="H36:H39"/>
    <mergeCell ref="I36:I37"/>
    <mergeCell ref="J36:J37"/>
    <mergeCell ref="K36:K39"/>
    <mergeCell ref="L36:L37"/>
    <mergeCell ref="I38:I39"/>
    <mergeCell ref="J38:J39"/>
    <mergeCell ref="L38:L39"/>
    <mergeCell ref="M38:M39"/>
    <mergeCell ref="I34:I35"/>
    <mergeCell ref="J34:J35"/>
    <mergeCell ref="L34:L35"/>
    <mergeCell ref="M34:M35"/>
    <mergeCell ref="M36:M37"/>
    <mergeCell ref="H32:H35"/>
    <mergeCell ref="I32:I33"/>
    <mergeCell ref="J32:J33"/>
    <mergeCell ref="K32:K35"/>
    <mergeCell ref="L32:L33"/>
    <mergeCell ref="M28:M29"/>
    <mergeCell ref="I30:I31"/>
    <mergeCell ref="J30:J31"/>
    <mergeCell ref="L30:L31"/>
    <mergeCell ref="M30:M31"/>
    <mergeCell ref="H28:H31"/>
    <mergeCell ref="I28:I29"/>
    <mergeCell ref="J28:J29"/>
    <mergeCell ref="K28:K31"/>
    <mergeCell ref="L28:L29"/>
    <mergeCell ref="M24:M25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0:M21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16:M17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2:M13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M8:M9"/>
    <mergeCell ref="I10:I11"/>
    <mergeCell ref="J10:J11"/>
    <mergeCell ref="L10:L11"/>
    <mergeCell ref="M10:M11"/>
    <mergeCell ref="B1:M1"/>
    <mergeCell ref="B2:M2"/>
    <mergeCell ref="B3:M3"/>
    <mergeCell ref="E5:G5"/>
    <mergeCell ref="H5:J5"/>
    <mergeCell ref="K5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Senior B Cup</vt:lpstr>
      <vt:lpstr>Junior B Cup</vt:lpstr>
      <vt:lpstr>Minor B Cup</vt:lpstr>
      <vt:lpstr>First Year B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McGrath</dc:creator>
  <cp:lastModifiedBy>Declan McGrath</cp:lastModifiedBy>
  <dcterms:created xsi:type="dcterms:W3CDTF">2018-09-17T21:44:54Z</dcterms:created>
  <dcterms:modified xsi:type="dcterms:W3CDTF">2018-09-25T12:07:21Z</dcterms:modified>
</cp:coreProperties>
</file>