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CEA72DB8-324B-4097-AA59-CEC14A453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or B C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E71" i="1" l="1"/>
  <c r="L70" i="1"/>
  <c r="E70" i="1"/>
  <c r="I70" i="1" s="1"/>
  <c r="E69" i="1"/>
  <c r="L68" i="1"/>
  <c r="E68" i="1"/>
  <c r="I68" i="1" s="1"/>
  <c r="E67" i="1"/>
  <c r="L66" i="1"/>
  <c r="E66" i="1"/>
  <c r="E65" i="1"/>
  <c r="L64" i="1"/>
  <c r="E64" i="1"/>
  <c r="I64" i="1" s="1"/>
  <c r="E63" i="1"/>
  <c r="L62" i="1"/>
  <c r="E62" i="1"/>
  <c r="E61" i="1"/>
  <c r="L60" i="1"/>
  <c r="E60" i="1"/>
  <c r="I60" i="1" s="1"/>
  <c r="E59" i="1"/>
  <c r="L58" i="1"/>
  <c r="E58" i="1"/>
  <c r="E57" i="1"/>
  <c r="E56" i="1"/>
  <c r="I56" i="1" s="1"/>
  <c r="E55" i="1"/>
  <c r="L54" i="1"/>
  <c r="E54" i="1"/>
  <c r="I54" i="1" s="1"/>
  <c r="E53" i="1"/>
  <c r="F53" i="1" s="1"/>
  <c r="L52" i="1"/>
  <c r="E52" i="1"/>
  <c r="I52" i="1" s="1"/>
  <c r="E51" i="1"/>
  <c r="F51" i="1" s="1"/>
  <c r="L50" i="1"/>
  <c r="E50" i="1"/>
  <c r="F50" i="1" s="1"/>
  <c r="E49" i="1"/>
  <c r="F49" i="1" s="1"/>
  <c r="L48" i="1"/>
  <c r="E48" i="1"/>
  <c r="E47" i="1"/>
  <c r="F47" i="1" s="1"/>
  <c r="L46" i="1"/>
  <c r="E46" i="1"/>
  <c r="I46" i="1" s="1"/>
  <c r="E45" i="1"/>
  <c r="F45" i="1" s="1"/>
  <c r="L44" i="1"/>
  <c r="E44" i="1"/>
  <c r="I44" i="1" s="1"/>
  <c r="E43" i="1"/>
  <c r="F42" i="1" s="1"/>
  <c r="L42" i="1"/>
  <c r="E42" i="1"/>
  <c r="E41" i="1"/>
  <c r="F41" i="1" s="1"/>
  <c r="L40" i="1"/>
  <c r="E40" i="1"/>
  <c r="I40" i="1" s="1"/>
  <c r="I62" i="1" l="1"/>
  <c r="I50" i="1"/>
  <c r="F46" i="1"/>
  <c r="I58" i="1"/>
  <c r="I66" i="1"/>
  <c r="F40" i="1"/>
  <c r="F48" i="1"/>
  <c r="I48" i="1" s="1"/>
  <c r="F44" i="1"/>
  <c r="F52" i="1"/>
  <c r="E39" i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12" i="1" l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I8" i="1" s="1"/>
  <c r="L8" i="1" s="1"/>
  <c r="F28" i="1"/>
  <c r="I28" i="1" s="1"/>
  <c r="L18" i="1" s="1"/>
</calcChain>
</file>

<file path=xl/sharedStrings.xml><?xml version="1.0" encoding="utf-8"?>
<sst xmlns="http://schemas.openxmlformats.org/spreadsheetml/2006/main" count="102" uniqueCount="70">
  <si>
    <t>First Round</t>
  </si>
  <si>
    <t>Second Round</t>
  </si>
  <si>
    <t>Third Round</t>
  </si>
  <si>
    <t>Entrants</t>
  </si>
  <si>
    <t>Team</t>
  </si>
  <si>
    <t>School</t>
  </si>
  <si>
    <t>Match</t>
  </si>
  <si>
    <t>Score</t>
  </si>
  <si>
    <t>St. Patrick's Cathedral Grammar School</t>
  </si>
  <si>
    <t>Rockbrook Park School, Rathfarnham</t>
  </si>
  <si>
    <t>St. Kilian's D.S.D., Clonskeagh</t>
  </si>
  <si>
    <t>Gaelcholaiste na Mara, Arklow</t>
  </si>
  <si>
    <t>CBS St. Paul's, North Brunswick Street</t>
  </si>
  <si>
    <t>Colaiste Ghlor na Mara, Balbriggan</t>
  </si>
  <si>
    <t>Colaiste Raithin, Bray</t>
  </si>
  <si>
    <t>FAI Schools Leinster Minor 'B' Cup</t>
  </si>
  <si>
    <t>Competition Organiser: Philip Ardiff; 087-1217784; philip.ardiff@faischools.ie</t>
  </si>
  <si>
    <t>Grange C.C., Donaghmede</t>
  </si>
  <si>
    <t>St. Kevin's C.C., Clondalkin</t>
  </si>
  <si>
    <t>Edmund Rice College, Castleknock</t>
  </si>
  <si>
    <t>Holy Child C.S., Sallynoggin</t>
  </si>
  <si>
    <t>Mercy S.S., Goldenbridge</t>
  </si>
  <si>
    <t>Colaiste de hIde, Tallaght</t>
  </si>
  <si>
    <t>Greystones C.C.</t>
  </si>
  <si>
    <t>North Wicklow E.T.S.S., Bray</t>
  </si>
  <si>
    <t>To be played by December 3rd</t>
  </si>
  <si>
    <t>Holders: Colaiste Ghlor na Mara, Balbriggan</t>
  </si>
  <si>
    <t>No.</t>
  </si>
  <si>
    <t>Gallen C.S., Ferbane</t>
  </si>
  <si>
    <t>Ard Scoil Chiarain Naofa, Clara</t>
  </si>
  <si>
    <t>To be played by October 26th 2022</t>
  </si>
  <si>
    <t>To be played by November 11th</t>
  </si>
  <si>
    <t>Colaiste Eoin, Hacketstown</t>
  </si>
  <si>
    <t>Columba College, Killucan</t>
  </si>
  <si>
    <t>Wilson's Hospital School, Multyfarnham</t>
  </si>
  <si>
    <t>BYE</t>
  </si>
  <si>
    <t>Curragh P.P.</t>
  </si>
  <si>
    <t>Gaelcholaiste Chill Dara, Naas</t>
  </si>
  <si>
    <t>St. Tiernan's C.S., Balally</t>
  </si>
  <si>
    <t>Blackrock E.T.S.S.</t>
  </si>
  <si>
    <t>Ballinteer C.S.</t>
  </si>
  <si>
    <t>Colaiste Chillian, Clondalkin</t>
  </si>
  <si>
    <t>Blakestown C.S., Blanchardstown</t>
  </si>
  <si>
    <t>Lycee Francais International, Clonskeagh</t>
  </si>
  <si>
    <t>Colaiste Pobail Fola, Saggart</t>
  </si>
  <si>
    <t>Sandymount Park E.T.S.S.</t>
  </si>
  <si>
    <t>Mount Seskin C.C., Tallaght</t>
  </si>
  <si>
    <t>Nord Anglia International School, Leopardstown</t>
  </si>
  <si>
    <t>Greenhills College, Walkinstown</t>
  </si>
  <si>
    <t>St. Aidan's C.S., Tallaght</t>
  </si>
  <si>
    <t>Presentation C.C., Terenure</t>
  </si>
  <si>
    <t>Rath Dara C.C., Blanchardstown</t>
  </si>
  <si>
    <t>James Street CBS</t>
  </si>
  <si>
    <t>Killinarden C.S., Tallaght</t>
  </si>
  <si>
    <t>John Scottus S.S., Rathmichael</t>
  </si>
  <si>
    <t>Eriu C.C., Hansfield</t>
  </si>
  <si>
    <t>Gorey E.T.S.S.</t>
  </si>
  <si>
    <t>Colaiste Abbain, Adamstown</t>
  </si>
  <si>
    <t>E.T.S.S., Wicklow Town</t>
  </si>
  <si>
    <t>Belmayne E.T.S.S.</t>
  </si>
  <si>
    <t>O'Connell's School, North Richmond Street</t>
  </si>
  <si>
    <t>New Cross College, Finglas</t>
  </si>
  <si>
    <t>Larkin C.C., Champions Avenue</t>
  </si>
  <si>
    <t>Colaiste Mhuire, Cabra</t>
  </si>
  <si>
    <t>Donahies C.S., Streamville Road</t>
  </si>
  <si>
    <t>Gaelcholaiste Reachrann, Domhnach Mide</t>
  </si>
  <si>
    <t>Ellenfield C.C., Whitehall</t>
  </si>
  <si>
    <t>Colaiste Clavin, Enfield</t>
  </si>
  <si>
    <t>Drogheda E.T.S.S.</t>
  </si>
  <si>
    <t>Franciscan College, Gormanston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</si>
</sst>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1"/>
      <color theme="1"/>
      <name val="Cavolini"/>
      <family val="4"/>
    </font>
    <font>
      <sz val="12"/>
      <name val="Cavolini"/>
      <family val="4"/>
    </font>
    <font>
      <b/>
      <sz val="12"/>
      <name val="Cavolini"/>
      <family val="4"/>
    </font>
    <font>
      <sz val="12"/>
      <color theme="1"/>
      <name val="Cavolini"/>
      <family val="4"/>
    </font>
    <font>
      <sz val="12"/>
      <color rgb="FF00B050"/>
      <name val="Cavolini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/>
    </xf>
    <xf numFmtId="0" fontId="1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3" fillId="4" borderId="2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topLeftCell="A39" workbookViewId="0">
      <selection activeCell="I42" sqref="I42:I43"/>
    </sheetView>
  </sheetViews>
  <sheetFormatPr defaultColWidth="50.140625" defaultRowHeight="15" x14ac:dyDescent="0.25"/>
  <cols>
    <col min="1" max="1" width="8" style="18" bestFit="1" customWidth="1"/>
    <col min="2" max="2" width="64.42578125" style="19" bestFit="1" customWidth="1"/>
    <col min="3" max="3" width="9.5703125" style="19" customWidth="1"/>
    <col min="4" max="4" width="9.5703125" style="18" customWidth="1"/>
    <col min="5" max="5" width="8" style="18" bestFit="1" customWidth="1"/>
    <col min="6" max="6" width="64.42578125" style="19" bestFit="1" customWidth="1"/>
    <col min="7" max="7" width="2.7109375" style="18" bestFit="1" customWidth="1"/>
    <col min="8" max="8" width="10.7109375" style="18" bestFit="1" customWidth="1"/>
    <col min="9" max="9" width="50.140625" style="19" bestFit="1" customWidth="1"/>
    <col min="10" max="10" width="17.85546875" style="18" customWidth="1"/>
    <col min="11" max="11" width="10.7109375" style="18" bestFit="1" customWidth="1"/>
    <col min="12" max="12" width="49.42578125" style="19" customWidth="1"/>
    <col min="13" max="13" width="14" style="18" customWidth="1"/>
    <col min="14" max="16384" width="50.140625" style="18"/>
  </cols>
  <sheetData>
    <row r="1" spans="1:13" s="1" customFormat="1" ht="36.75" x14ac:dyDescent="0.6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31.5" x14ac:dyDescent="0.4"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 ht="31.5" x14ac:dyDescent="0.4">
      <c r="B3" s="4" t="s">
        <v>16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9.5" x14ac:dyDescent="0.35">
      <c r="A4" s="5" t="s">
        <v>27</v>
      </c>
      <c r="B4" s="6"/>
      <c r="C4" s="6"/>
      <c r="F4" s="7"/>
      <c r="G4" s="8"/>
      <c r="H4" s="8"/>
      <c r="I4" s="8"/>
      <c r="J4" s="8"/>
      <c r="L4" s="6"/>
    </row>
    <row r="5" spans="1:13" s="10" customFormat="1" ht="29.25" customHeight="1" x14ac:dyDescent="0.5">
      <c r="A5" s="17">
        <v>55</v>
      </c>
      <c r="B5" s="38"/>
      <c r="E5" s="9" t="s">
        <v>0</v>
      </c>
      <c r="F5" s="9"/>
      <c r="G5" s="9"/>
      <c r="H5" s="35" t="s">
        <v>1</v>
      </c>
      <c r="I5" s="36"/>
      <c r="J5" s="37"/>
      <c r="K5" s="9" t="s">
        <v>2</v>
      </c>
      <c r="L5" s="9"/>
      <c r="M5" s="9"/>
    </row>
    <row r="6" spans="1:13" s="11" customFormat="1" ht="33" customHeight="1" x14ac:dyDescent="0.5">
      <c r="B6" s="39"/>
      <c r="E6" s="12" t="s">
        <v>30</v>
      </c>
      <c r="F6" s="12"/>
      <c r="G6" s="12"/>
      <c r="H6" s="32" t="s">
        <v>31</v>
      </c>
      <c r="I6" s="33"/>
      <c r="J6" s="34"/>
      <c r="K6" s="13" t="s">
        <v>25</v>
      </c>
      <c r="L6" s="13"/>
      <c r="M6" s="13"/>
    </row>
    <row r="7" spans="1:13" s="17" customFormat="1" ht="21" customHeight="1" x14ac:dyDescent="0.35">
      <c r="A7" s="14" t="s">
        <v>3</v>
      </c>
      <c r="B7" s="14"/>
      <c r="C7" s="14"/>
      <c r="D7" s="14"/>
      <c r="E7" s="15" t="s">
        <v>4</v>
      </c>
      <c r="F7" s="15" t="s">
        <v>5</v>
      </c>
      <c r="G7" s="15"/>
      <c r="H7" s="16" t="s">
        <v>6</v>
      </c>
      <c r="I7" s="15" t="s">
        <v>5</v>
      </c>
      <c r="J7" s="15" t="s">
        <v>7</v>
      </c>
      <c r="K7" s="16" t="s">
        <v>6</v>
      </c>
      <c r="L7" s="15" t="s">
        <v>5</v>
      </c>
      <c r="M7" s="15" t="s">
        <v>7</v>
      </c>
    </row>
    <row r="8" spans="1:13" s="22" customFormat="1" ht="16.5" x14ac:dyDescent="0.3">
      <c r="A8" s="20">
        <v>1</v>
      </c>
      <c r="B8" s="23" t="s">
        <v>29</v>
      </c>
      <c r="C8" s="21"/>
      <c r="E8" s="20">
        <f>IF(D8&lt;=$E$5,[1]Randon_Number!A3,HLOOKUP($A$5,[1]Randon_Number!$E$2:$BQ$258,[1]Draw_Sheet!E7+1,FALSE))</f>
        <v>1</v>
      </c>
      <c r="F8" s="23" t="str">
        <f>VLOOKUP($E8,$A$8:$B$54,2,FALSE)</f>
        <v>Ard Scoil Chiarain Naofa, Clara</v>
      </c>
      <c r="G8" s="24">
        <v>1</v>
      </c>
      <c r="H8" s="25">
        <v>1</v>
      </c>
      <c r="I8" s="26" t="str">
        <f>IF($E8=0,F9,IF($G8=$G9,"",IF($G8&gt;$G9,F8,F9)))</f>
        <v>Ard Scoil Chiarain Naofa, Clara</v>
      </c>
      <c r="J8" s="27"/>
      <c r="K8" s="25">
        <v>1</v>
      </c>
      <c r="L8" s="26" t="str">
        <f>IF($J8=$J10,"",IF($J8&gt;$J10,I8,I10))</f>
        <v/>
      </c>
      <c r="M8" s="28"/>
    </row>
    <row r="9" spans="1:13" s="22" customFormat="1" ht="16.5" x14ac:dyDescent="0.3">
      <c r="A9" s="20">
        <v>2</v>
      </c>
      <c r="B9" s="23" t="s">
        <v>35</v>
      </c>
      <c r="C9" s="21"/>
      <c r="E9" s="20">
        <f>IF(D9&lt;=$E$5,[1]Randon_Number!A4,HLOOKUP($A$5,[1]Randon_Number!$E$2:$BQ$258,[1]Draw_Sheet!E8+1,FALSE))</f>
        <v>2</v>
      </c>
      <c r="F9" s="23" t="str">
        <f>VLOOKUP($E9,$A$8:$B$54,2,FALSE)</f>
        <v>BYE</v>
      </c>
      <c r="G9" s="24">
        <v>0</v>
      </c>
      <c r="H9" s="25"/>
      <c r="I9" s="26"/>
      <c r="J9" s="27"/>
      <c r="K9" s="25"/>
      <c r="L9" s="26"/>
      <c r="M9" s="28"/>
    </row>
    <row r="10" spans="1:13" s="22" customFormat="1" ht="16.5" x14ac:dyDescent="0.3">
      <c r="A10" s="20">
        <v>3</v>
      </c>
      <c r="B10" s="23" t="s">
        <v>28</v>
      </c>
      <c r="C10" s="21"/>
      <c r="D10" s="29"/>
      <c r="E10" s="20">
        <f>IF(D10&lt;=$E$5,[1]Randon_Number!A5,HLOOKUP($A$5,[1]Randon_Number!$E$2:$BQ$258,[1]Draw_Sheet!E9+1,FALSE))</f>
        <v>3</v>
      </c>
      <c r="F10" s="23" t="str">
        <f t="shared" ref="F10:F39" si="0">VLOOKUP($E10,$A$8:$B$54,2,FALSE)</f>
        <v>Gallen C.S., Ferbane</v>
      </c>
      <c r="G10" s="24">
        <v>1</v>
      </c>
      <c r="H10" s="25"/>
      <c r="I10" s="26" t="str">
        <f>IF($E10=0,F11,IF($G10=$G11,"",IF($G10&gt;$G11,F10,F11)))</f>
        <v>Gallen C.S., Ferbane</v>
      </c>
      <c r="J10" s="27"/>
      <c r="K10" s="25"/>
      <c r="L10" s="26" t="str">
        <f>IF($J12=$J14,"",IF($J12&gt;$J14,I12,I14))</f>
        <v/>
      </c>
      <c r="M10" s="28"/>
    </row>
    <row r="11" spans="1:13" s="22" customFormat="1" ht="16.5" x14ac:dyDescent="0.3">
      <c r="A11" s="20">
        <v>4</v>
      </c>
      <c r="B11" s="23" t="s">
        <v>35</v>
      </c>
      <c r="C11" s="21"/>
      <c r="D11" s="29"/>
      <c r="E11" s="20">
        <f>IF(D11&lt;=$E$5,[1]Randon_Number!A6,HLOOKUP($A$5,[1]Randon_Number!$E$2:$BQ$258,[1]Draw_Sheet!E10+1,FALSE))</f>
        <v>4</v>
      </c>
      <c r="F11" s="23" t="str">
        <f t="shared" si="0"/>
        <v>BYE</v>
      </c>
      <c r="G11" s="24">
        <v>0</v>
      </c>
      <c r="H11" s="25"/>
      <c r="I11" s="26"/>
      <c r="J11" s="27"/>
      <c r="K11" s="25"/>
      <c r="L11" s="26"/>
      <c r="M11" s="28"/>
    </row>
    <row r="12" spans="1:13" s="22" customFormat="1" ht="16.5" x14ac:dyDescent="0.3">
      <c r="A12" s="20">
        <v>5</v>
      </c>
      <c r="B12" s="23" t="s">
        <v>34</v>
      </c>
      <c r="C12" s="21"/>
      <c r="E12" s="20">
        <f>IF(D12&lt;=$E$5,[1]Randon_Number!A7,HLOOKUP($A$5,[1]Randon_Number!$E$2:$BQ$258,[1]Draw_Sheet!E11+1,FALSE))</f>
        <v>5</v>
      </c>
      <c r="F12" s="23" t="str">
        <f t="shared" si="0"/>
        <v>Wilson's Hospital School, Multyfarnham</v>
      </c>
      <c r="G12" s="24"/>
      <c r="H12" s="25">
        <v>2</v>
      </c>
      <c r="I12" s="26" t="str">
        <f>IF($E12=0,F13,IF($G12=$G13,"",IF($G12&gt;$G13,F12,F13)))</f>
        <v/>
      </c>
      <c r="J12" s="27"/>
      <c r="K12" s="25">
        <v>2</v>
      </c>
      <c r="L12" s="26" t="str">
        <f>IF($J16=$J18,"",IF($J16&gt;$J18,I16,I18))</f>
        <v/>
      </c>
      <c r="M12" s="28"/>
    </row>
    <row r="13" spans="1:13" s="22" customFormat="1" ht="16.5" x14ac:dyDescent="0.3">
      <c r="A13" s="20">
        <v>6</v>
      </c>
      <c r="B13" s="23" t="s">
        <v>33</v>
      </c>
      <c r="C13" s="21"/>
      <c r="E13" s="20">
        <f>IF(D13&lt;=$E$5,[1]Randon_Number!A8,HLOOKUP($A$5,[1]Randon_Number!$E$2:$BQ$258,[1]Draw_Sheet!E12+1,FALSE))</f>
        <v>6</v>
      </c>
      <c r="F13" s="23" t="str">
        <f t="shared" si="0"/>
        <v>Columba College, Killucan</v>
      </c>
      <c r="G13" s="24"/>
      <c r="H13" s="25"/>
      <c r="I13" s="26"/>
      <c r="J13" s="27"/>
      <c r="K13" s="25"/>
      <c r="L13" s="26"/>
      <c r="M13" s="28"/>
    </row>
    <row r="14" spans="1:13" s="22" customFormat="1" ht="16.5" x14ac:dyDescent="0.3">
      <c r="A14" s="20">
        <v>7</v>
      </c>
      <c r="B14" s="23" t="s">
        <v>36</v>
      </c>
      <c r="C14" s="21"/>
      <c r="E14" s="20">
        <f>IF(D14&lt;=$E$5,[1]Randon_Number!A9,HLOOKUP($A$5,[1]Randon_Number!$E$2:$BQ$258,[1]Draw_Sheet!E13+1,FALSE))</f>
        <v>7</v>
      </c>
      <c r="F14" s="23" t="str">
        <f t="shared" si="0"/>
        <v>Curragh P.P.</v>
      </c>
      <c r="G14" s="20"/>
      <c r="H14" s="25"/>
      <c r="I14" s="26" t="str">
        <f>IF($E14=0,F15,IF($G14=$G15,"",IF($G14&gt;$G15,F14,F15)))</f>
        <v/>
      </c>
      <c r="J14" s="27"/>
      <c r="K14" s="25"/>
      <c r="L14" s="26" t="str">
        <f>IF($J20=$J22,"",IF($J20&gt;$J22,I20,I22))</f>
        <v/>
      </c>
      <c r="M14" s="28"/>
    </row>
    <row r="15" spans="1:13" s="22" customFormat="1" ht="16.5" x14ac:dyDescent="0.3">
      <c r="A15" s="20">
        <v>8</v>
      </c>
      <c r="B15" s="30" t="s">
        <v>37</v>
      </c>
      <c r="C15" s="21"/>
      <c r="E15" s="20">
        <f>IF(D15&lt;=$E$5,[1]Randon_Number!A10,HLOOKUP($A$5,[1]Randon_Number!$E$2:$BQ$258,[1]Draw_Sheet!E14+1,FALSE))</f>
        <v>8</v>
      </c>
      <c r="F15" s="23" t="str">
        <f t="shared" si="0"/>
        <v>Gaelcholaiste Chill Dara, Naas</v>
      </c>
      <c r="G15" s="20"/>
      <c r="H15" s="25"/>
      <c r="I15" s="26"/>
      <c r="J15" s="27"/>
      <c r="K15" s="25"/>
      <c r="L15" s="26"/>
      <c r="M15" s="28"/>
    </row>
    <row r="16" spans="1:13" s="22" customFormat="1" ht="16.5" x14ac:dyDescent="0.3">
      <c r="A16" s="20">
        <v>9</v>
      </c>
      <c r="B16" s="30" t="s">
        <v>42</v>
      </c>
      <c r="C16" s="21"/>
      <c r="E16" s="20">
        <f>IF(D16&lt;=$E$5,[1]Randon_Number!A11,HLOOKUP($A$5,[1]Randon_Number!$E$2:$BQ$258,[1]Draw_Sheet!E15+1,FALSE))</f>
        <v>9</v>
      </c>
      <c r="F16" s="23" t="str">
        <f t="shared" si="0"/>
        <v>Blakestown C.S., Blanchardstown</v>
      </c>
      <c r="G16" s="24"/>
      <c r="H16" s="25">
        <v>3</v>
      </c>
      <c r="I16" s="26" t="str">
        <f>IF($E16=0,F17,IF($G16=$G17,"",IF($G16&gt;$G17,F16,F17)))</f>
        <v/>
      </c>
      <c r="J16" s="27"/>
      <c r="K16" s="25">
        <v>3</v>
      </c>
      <c r="L16" s="26" t="str">
        <f>IF($J24=$J26,"",IF($J24&gt;$J26,I24,I26))</f>
        <v/>
      </c>
      <c r="M16" s="28"/>
    </row>
    <row r="17" spans="1:13" s="22" customFormat="1" ht="16.5" x14ac:dyDescent="0.3">
      <c r="A17" s="20">
        <v>10</v>
      </c>
      <c r="B17" s="23" t="s">
        <v>44</v>
      </c>
      <c r="C17" s="21"/>
      <c r="E17" s="20">
        <f>IF(D17&lt;=$E$5,[1]Randon_Number!A12,HLOOKUP($A$5,[1]Randon_Number!$E$2:$BQ$258,[1]Draw_Sheet!E16+1,FALSE))</f>
        <v>10</v>
      </c>
      <c r="F17" s="23" t="str">
        <f t="shared" si="0"/>
        <v>Colaiste Pobail Fola, Saggart</v>
      </c>
      <c r="G17" s="24"/>
      <c r="H17" s="25"/>
      <c r="I17" s="26"/>
      <c r="J17" s="27"/>
      <c r="K17" s="25"/>
      <c r="L17" s="26"/>
      <c r="M17" s="28"/>
    </row>
    <row r="18" spans="1:13" s="22" customFormat="1" ht="16.5" x14ac:dyDescent="0.3">
      <c r="A18" s="20">
        <v>11</v>
      </c>
      <c r="B18" s="23" t="s">
        <v>51</v>
      </c>
      <c r="C18" s="21"/>
      <c r="E18" s="20">
        <f>IF(D18&lt;=$E$5,[1]Randon_Number!A13,HLOOKUP($A$5,[1]Randon_Number!$E$2:$BQ$258,[1]Draw_Sheet!E17+1,FALSE))</f>
        <v>11</v>
      </c>
      <c r="F18" s="23" t="str">
        <f t="shared" si="0"/>
        <v>Rath Dara C.C., Blanchardstown</v>
      </c>
      <c r="G18" s="24"/>
      <c r="H18" s="25"/>
      <c r="I18" s="26" t="str">
        <f t="shared" ref="I18:I38" si="1">IF($E18=0,F19,IF($G18=$G19,"",IF($G18&gt;$G19,F18,F19)))</f>
        <v/>
      </c>
      <c r="J18" s="27"/>
      <c r="K18" s="25"/>
      <c r="L18" s="26" t="str">
        <f>IF($J28=$J30,"",IF($J28&gt;$J30,I28,I30))</f>
        <v/>
      </c>
      <c r="M18" s="28"/>
    </row>
    <row r="19" spans="1:13" s="22" customFormat="1" ht="16.5" x14ac:dyDescent="0.3">
      <c r="A19" s="20">
        <v>12</v>
      </c>
      <c r="B19" s="23" t="s">
        <v>49</v>
      </c>
      <c r="C19" s="21"/>
      <c r="E19" s="20">
        <f>IF(D19&lt;=$E$5,[1]Randon_Number!A14,HLOOKUP($A$5,[1]Randon_Number!$E$2:$BQ$258,[1]Draw_Sheet!E18+1,FALSE))</f>
        <v>12</v>
      </c>
      <c r="F19" s="23" t="str">
        <f t="shared" si="0"/>
        <v>St. Aidan's C.S., Tallaght</v>
      </c>
      <c r="G19" s="24"/>
      <c r="H19" s="25"/>
      <c r="I19" s="26"/>
      <c r="J19" s="27"/>
      <c r="K19" s="25"/>
      <c r="L19" s="26"/>
      <c r="M19" s="28"/>
    </row>
    <row r="20" spans="1:13" s="22" customFormat="1" ht="16.5" x14ac:dyDescent="0.3">
      <c r="A20" s="20">
        <v>13</v>
      </c>
      <c r="B20" s="23" t="s">
        <v>22</v>
      </c>
      <c r="C20" s="21"/>
      <c r="E20" s="20">
        <f>IF(D20&lt;=$E$5,[1]Randon_Number!A15,HLOOKUP($A$5,[1]Randon_Number!$E$2:$BQ$258,[1]Draw_Sheet!E19+1,FALSE))</f>
        <v>13</v>
      </c>
      <c r="F20" s="23" t="str">
        <f t="shared" si="0"/>
        <v>Colaiste de hIde, Tallaght</v>
      </c>
      <c r="G20" s="24"/>
      <c r="H20" s="25">
        <v>4</v>
      </c>
      <c r="I20" s="26" t="str">
        <f t="shared" si="1"/>
        <v/>
      </c>
      <c r="J20" s="27"/>
      <c r="K20" s="25">
        <v>4</v>
      </c>
      <c r="L20" s="26" t="str">
        <f>IF($J32=$J34,"",IF($J32&gt;$J34,I32,I34))</f>
        <v/>
      </c>
      <c r="M20" s="28"/>
    </row>
    <row r="21" spans="1:13" s="22" customFormat="1" ht="16.5" x14ac:dyDescent="0.3">
      <c r="A21" s="20">
        <v>14</v>
      </c>
      <c r="B21" s="23" t="s">
        <v>55</v>
      </c>
      <c r="C21" s="21"/>
      <c r="E21" s="20">
        <f>IF(D21&lt;=$E$5,[1]Randon_Number!A16,HLOOKUP($A$5,[1]Randon_Number!$E$2:$BQ$258,[1]Draw_Sheet!E20+1,FALSE))</f>
        <v>14</v>
      </c>
      <c r="F21" s="23" t="str">
        <f t="shared" si="0"/>
        <v>Eriu C.C., Hansfield</v>
      </c>
      <c r="G21" s="24"/>
      <c r="H21" s="25"/>
      <c r="I21" s="26"/>
      <c r="J21" s="27"/>
      <c r="K21" s="25"/>
      <c r="L21" s="26"/>
      <c r="M21" s="28"/>
    </row>
    <row r="22" spans="1:13" s="22" customFormat="1" ht="16.5" x14ac:dyDescent="0.3">
      <c r="A22" s="20">
        <v>15</v>
      </c>
      <c r="B22" s="30" t="s">
        <v>41</v>
      </c>
      <c r="C22" s="21"/>
      <c r="E22" s="20">
        <f>IF(D22&lt;=$E$5,[1]Randon_Number!A17,HLOOKUP($A$5,[1]Randon_Number!$E$2:$BQ$258,[1]Draw_Sheet!E21+1,FALSE))</f>
        <v>15</v>
      </c>
      <c r="F22" s="23" t="str">
        <f t="shared" si="0"/>
        <v>Colaiste Chillian, Clondalkin</v>
      </c>
      <c r="G22" s="24"/>
      <c r="H22" s="25"/>
      <c r="I22" s="26" t="str">
        <f t="shared" si="1"/>
        <v/>
      </c>
      <c r="J22" s="27"/>
      <c r="K22" s="25"/>
      <c r="L22" s="26" t="str">
        <f>IF($J36=$J38,"",IF($J36&gt;$J38,I36,I38))</f>
        <v/>
      </c>
      <c r="M22" s="28"/>
    </row>
    <row r="23" spans="1:13" s="22" customFormat="1" ht="16.5" x14ac:dyDescent="0.3">
      <c r="A23" s="20">
        <v>16</v>
      </c>
      <c r="B23" s="30" t="s">
        <v>46</v>
      </c>
      <c r="C23" s="21"/>
      <c r="E23" s="20">
        <f>IF(D23&lt;=$E$5,[1]Randon_Number!A18,HLOOKUP($A$5,[1]Randon_Number!$E$2:$BQ$258,[1]Draw_Sheet!E22+1,FALSE))</f>
        <v>16</v>
      </c>
      <c r="F23" s="23" t="str">
        <f t="shared" si="0"/>
        <v>Mount Seskin C.C., Tallaght</v>
      </c>
      <c r="G23" s="24"/>
      <c r="H23" s="25"/>
      <c r="I23" s="26"/>
      <c r="J23" s="27"/>
      <c r="K23" s="25"/>
      <c r="L23" s="26"/>
      <c r="M23" s="28"/>
    </row>
    <row r="24" spans="1:13" s="22" customFormat="1" ht="16.5" x14ac:dyDescent="0.3">
      <c r="A24" s="20">
        <v>17</v>
      </c>
      <c r="B24" s="31" t="s">
        <v>59</v>
      </c>
      <c r="C24" s="21"/>
      <c r="E24" s="20">
        <f>IF(D24&lt;=$E$5,[1]Randon_Number!A19,HLOOKUP($A$5,[1]Randon_Number!$E$2:$BQ$258,[1]Draw_Sheet!E23+1,FALSE))</f>
        <v>17</v>
      </c>
      <c r="F24" s="23" t="str">
        <f t="shared" si="0"/>
        <v>Belmayne E.T.S.S.</v>
      </c>
      <c r="G24" s="24"/>
      <c r="H24" s="25">
        <v>5</v>
      </c>
      <c r="I24" s="26" t="str">
        <f t="shared" si="1"/>
        <v/>
      </c>
      <c r="J24" s="27"/>
      <c r="K24" s="25">
        <v>5</v>
      </c>
      <c r="L24" s="26"/>
      <c r="M24" s="28"/>
    </row>
    <row r="25" spans="1:13" s="22" customFormat="1" ht="16.5" x14ac:dyDescent="0.3">
      <c r="A25" s="20">
        <v>18</v>
      </c>
      <c r="B25" s="31" t="s">
        <v>8</v>
      </c>
      <c r="C25" s="21"/>
      <c r="E25" s="20">
        <f>IF(D25&lt;=$E$5,[1]Randon_Number!A20,HLOOKUP($A$5,[1]Randon_Number!$E$2:$BQ$258,[1]Draw_Sheet!E24+1,FALSE))</f>
        <v>18</v>
      </c>
      <c r="F25" s="23" t="str">
        <f t="shared" si="0"/>
        <v>St. Patrick's Cathedral Grammar School</v>
      </c>
      <c r="G25" s="24"/>
      <c r="H25" s="25"/>
      <c r="I25" s="26"/>
      <c r="J25" s="27"/>
      <c r="K25" s="25"/>
      <c r="L25" s="26"/>
      <c r="M25" s="28"/>
    </row>
    <row r="26" spans="1:13" s="22" customFormat="1" ht="16.5" x14ac:dyDescent="0.3">
      <c r="A26" s="20">
        <v>19</v>
      </c>
      <c r="B26" s="31" t="s">
        <v>60</v>
      </c>
      <c r="C26" s="21"/>
      <c r="E26" s="20">
        <f>IF(D26&lt;=$E$5,[1]Randon_Number!A21,HLOOKUP($A$5,[1]Randon_Number!$E$2:$BQ$258,[1]Draw_Sheet!E25+1,FALSE))</f>
        <v>19</v>
      </c>
      <c r="F26" s="23" t="str">
        <f t="shared" si="0"/>
        <v>O'Connell's School, North Richmond Street</v>
      </c>
      <c r="G26" s="24"/>
      <c r="H26" s="25"/>
      <c r="I26" s="26" t="str">
        <f t="shared" si="1"/>
        <v/>
      </c>
      <c r="J26" s="27"/>
      <c r="K26" s="25"/>
      <c r="L26" s="26" t="str">
        <f>IF($J40=$J42,"",IF($J40&gt;$J42,I40,I42))</f>
        <v/>
      </c>
      <c r="M26" s="28"/>
    </row>
    <row r="27" spans="1:13" s="22" customFormat="1" ht="16.5" x14ac:dyDescent="0.3">
      <c r="A27" s="20">
        <v>20</v>
      </c>
      <c r="B27" s="31" t="s">
        <v>12</v>
      </c>
      <c r="C27" s="21"/>
      <c r="E27" s="20">
        <f>IF(D27&lt;=$E$5,[1]Randon_Number!A22,HLOOKUP($A$5,[1]Randon_Number!$E$2:$BQ$258,[1]Draw_Sheet!E26+1,FALSE))</f>
        <v>20</v>
      </c>
      <c r="F27" s="23" t="str">
        <f t="shared" si="0"/>
        <v>CBS St. Paul's, North Brunswick Street</v>
      </c>
      <c r="G27" s="24"/>
      <c r="H27" s="25"/>
      <c r="I27" s="26"/>
      <c r="J27" s="27"/>
      <c r="K27" s="25"/>
      <c r="L27" s="26"/>
      <c r="M27" s="28"/>
    </row>
    <row r="28" spans="1:13" s="22" customFormat="1" ht="16.5" x14ac:dyDescent="0.3">
      <c r="A28" s="20">
        <v>21</v>
      </c>
      <c r="B28" s="31" t="s">
        <v>13</v>
      </c>
      <c r="C28" s="21"/>
      <c r="E28" s="20">
        <f>IF(D28&lt;=$E$5,[1]Randon_Number!A23,HLOOKUP($A$5,[1]Randon_Number!$E$2:$BQ$258,[1]Draw_Sheet!E27+1,FALSE))</f>
        <v>21</v>
      </c>
      <c r="F28" s="23" t="str">
        <f t="shared" si="0"/>
        <v>Colaiste Ghlor na Mara, Balbriggan</v>
      </c>
      <c r="G28" s="24"/>
      <c r="H28" s="25">
        <v>6</v>
      </c>
      <c r="I28" s="26" t="str">
        <f t="shared" si="1"/>
        <v/>
      </c>
      <c r="J28" s="27"/>
      <c r="K28" s="25">
        <v>6</v>
      </c>
      <c r="L28" s="26" t="str">
        <f>IF($J40=$J42,"",IF($J40&gt;$J42,I40,I42))</f>
        <v/>
      </c>
      <c r="M28" s="28"/>
    </row>
    <row r="29" spans="1:13" s="22" customFormat="1" ht="16.5" x14ac:dyDescent="0.3">
      <c r="A29" s="20">
        <v>22</v>
      </c>
      <c r="B29" s="31" t="s">
        <v>61</v>
      </c>
      <c r="C29" s="21"/>
      <c r="E29" s="20">
        <f>IF(D29&lt;=$E$5,[1]Randon_Number!A24,HLOOKUP($A$5,[1]Randon_Number!$E$2:$BQ$258,[1]Draw_Sheet!E28+1,FALSE))</f>
        <v>22</v>
      </c>
      <c r="F29" s="23" t="str">
        <f t="shared" si="0"/>
        <v>New Cross College, Finglas</v>
      </c>
      <c r="G29" s="24"/>
      <c r="H29" s="25"/>
      <c r="I29" s="26"/>
      <c r="J29" s="27"/>
      <c r="K29" s="25"/>
      <c r="L29" s="26"/>
      <c r="M29" s="28"/>
    </row>
    <row r="30" spans="1:13" s="22" customFormat="1" ht="16.5" x14ac:dyDescent="0.3">
      <c r="A30" s="20">
        <v>23</v>
      </c>
      <c r="B30" s="31" t="s">
        <v>62</v>
      </c>
      <c r="C30" s="21"/>
      <c r="E30" s="20">
        <f>IF(D30&lt;=$E$5,[1]Randon_Number!A25,HLOOKUP($A$5,[1]Randon_Number!$E$2:$BQ$258,[1]Draw_Sheet!E29+1,FALSE))</f>
        <v>23</v>
      </c>
      <c r="F30" s="23" t="str">
        <f t="shared" si="0"/>
        <v>Larkin C.C., Champions Avenue</v>
      </c>
      <c r="G30" s="24"/>
      <c r="H30" s="25"/>
      <c r="I30" s="26" t="str">
        <f t="shared" si="1"/>
        <v/>
      </c>
      <c r="J30" s="27"/>
      <c r="K30" s="25"/>
      <c r="L30" s="26" t="str">
        <f>IF($J44=$J46,"",IF($J44&gt;$J46,I44,I46))</f>
        <v/>
      </c>
      <c r="M30" s="28"/>
    </row>
    <row r="31" spans="1:13" s="22" customFormat="1" ht="16.5" x14ac:dyDescent="0.3">
      <c r="A31" s="20">
        <v>24</v>
      </c>
      <c r="B31" s="31" t="s">
        <v>63</v>
      </c>
      <c r="C31" s="21"/>
      <c r="E31" s="20">
        <f>IF(D31&lt;=$E$5,[1]Randon_Number!A26,HLOOKUP($A$5,[1]Randon_Number!$E$2:$BQ$258,[1]Draw_Sheet!E30+1,FALSE))</f>
        <v>24</v>
      </c>
      <c r="F31" s="23" t="str">
        <f t="shared" si="0"/>
        <v>Colaiste Mhuire, Cabra</v>
      </c>
      <c r="G31" s="24"/>
      <c r="H31" s="25"/>
      <c r="I31" s="26"/>
      <c r="J31" s="27"/>
      <c r="K31" s="25"/>
      <c r="L31" s="26"/>
      <c r="M31" s="28"/>
    </row>
    <row r="32" spans="1:13" s="22" customFormat="1" ht="16.5" x14ac:dyDescent="0.3">
      <c r="A32" s="20">
        <v>25</v>
      </c>
      <c r="B32" s="31" t="s">
        <v>64</v>
      </c>
      <c r="C32" s="21"/>
      <c r="E32" s="20">
        <f>IF(D32&lt;=$E$5,[1]Randon_Number!A27,HLOOKUP($A$5,[1]Randon_Number!$E$2:$BQ$258,[1]Draw_Sheet!E31+1,FALSE))</f>
        <v>25</v>
      </c>
      <c r="F32" s="23" t="str">
        <f t="shared" si="0"/>
        <v>Donahies C.S., Streamville Road</v>
      </c>
      <c r="G32" s="24"/>
      <c r="H32" s="25">
        <v>7</v>
      </c>
      <c r="I32" s="26" t="str">
        <f t="shared" si="1"/>
        <v/>
      </c>
      <c r="J32" s="27"/>
      <c r="K32" s="25">
        <v>7</v>
      </c>
      <c r="L32" s="26" t="str">
        <f>IF($J44=$J46,"",IF($J44&gt;$J46,I44,I46))</f>
        <v/>
      </c>
      <c r="M32" s="28"/>
    </row>
    <row r="33" spans="1:13" s="22" customFormat="1" ht="16.5" x14ac:dyDescent="0.3">
      <c r="A33" s="20">
        <v>26</v>
      </c>
      <c r="B33" s="31" t="s">
        <v>17</v>
      </c>
      <c r="C33" s="21"/>
      <c r="E33" s="20">
        <f>IF(D33&lt;=$E$5,[1]Randon_Number!A28,HLOOKUP($A$5,[1]Randon_Number!$E$2:$BQ$258,[1]Draw_Sheet!E32+1,FALSE))</f>
        <v>26</v>
      </c>
      <c r="F33" s="23" t="str">
        <f t="shared" si="0"/>
        <v>Grange C.C., Donaghmede</v>
      </c>
      <c r="G33" s="24"/>
      <c r="H33" s="25"/>
      <c r="I33" s="26"/>
      <c r="J33" s="27"/>
      <c r="K33" s="25"/>
      <c r="L33" s="26"/>
      <c r="M33" s="28"/>
    </row>
    <row r="34" spans="1:13" s="22" customFormat="1" ht="16.5" x14ac:dyDescent="0.3">
      <c r="A34" s="20">
        <v>27</v>
      </c>
      <c r="B34" s="31" t="s">
        <v>65</v>
      </c>
      <c r="C34" s="21"/>
      <c r="E34" s="20">
        <f>IF(D34&lt;=$E$5,[1]Randon_Number!A29,HLOOKUP($A$5,[1]Randon_Number!$E$2:$BQ$258,[1]Draw_Sheet!E33+1,FALSE))</f>
        <v>27</v>
      </c>
      <c r="F34" s="23" t="str">
        <f t="shared" si="0"/>
        <v>Gaelcholaiste Reachrann, Domhnach Mide</v>
      </c>
      <c r="G34" s="24"/>
      <c r="H34" s="25"/>
      <c r="I34" s="26" t="str">
        <f t="shared" si="1"/>
        <v/>
      </c>
      <c r="J34" s="27"/>
      <c r="K34" s="25"/>
      <c r="L34" s="26" t="str">
        <f>IF($J48=$J50,"",IF($J48&gt;$J50,I48,I50))</f>
        <v/>
      </c>
      <c r="M34" s="28"/>
    </row>
    <row r="35" spans="1:13" s="22" customFormat="1" ht="16.5" x14ac:dyDescent="0.3">
      <c r="A35" s="20">
        <v>28</v>
      </c>
      <c r="B35" s="31" t="s">
        <v>19</v>
      </c>
      <c r="C35" s="21"/>
      <c r="E35" s="20">
        <f>IF(D35&lt;=$E$5,[1]Randon_Number!A30,HLOOKUP($A$5,[1]Randon_Number!$E$2:$BQ$258,[1]Draw_Sheet!E34+1,FALSE))</f>
        <v>28</v>
      </c>
      <c r="F35" s="23" t="str">
        <f t="shared" si="0"/>
        <v>Edmund Rice College, Castleknock</v>
      </c>
      <c r="G35" s="24"/>
      <c r="H35" s="25"/>
      <c r="I35" s="26"/>
      <c r="J35" s="27"/>
      <c r="K35" s="25"/>
      <c r="L35" s="26"/>
      <c r="M35" s="28"/>
    </row>
    <row r="36" spans="1:13" s="22" customFormat="1" ht="16.5" x14ac:dyDescent="0.3">
      <c r="A36" s="20">
        <v>29</v>
      </c>
      <c r="B36" s="31" t="s">
        <v>66</v>
      </c>
      <c r="C36" s="21"/>
      <c r="E36" s="20">
        <f>IF(D36&lt;=$E$5,[1]Randon_Number!A31,HLOOKUP($A$5,[1]Randon_Number!$E$2:$BQ$258,[1]Draw_Sheet!E35+1,FALSE))</f>
        <v>29</v>
      </c>
      <c r="F36" s="23" t="str">
        <f t="shared" si="0"/>
        <v>Ellenfield C.C., Whitehall</v>
      </c>
      <c r="G36" s="24"/>
      <c r="H36" s="25">
        <v>8</v>
      </c>
      <c r="I36" s="26" t="str">
        <f t="shared" si="1"/>
        <v/>
      </c>
      <c r="J36" s="27"/>
      <c r="K36" s="25">
        <v>8</v>
      </c>
      <c r="L36" s="26" t="str">
        <f>IF($J48=$J50,"",IF($J48&gt;$J50,I48,I50))</f>
        <v/>
      </c>
      <c r="M36" s="28"/>
    </row>
    <row r="37" spans="1:13" s="22" customFormat="1" ht="16.5" x14ac:dyDescent="0.3">
      <c r="A37" s="20">
        <v>30</v>
      </c>
      <c r="B37" s="31" t="s">
        <v>67</v>
      </c>
      <c r="C37" s="21"/>
      <c r="E37" s="20">
        <f>IF(D37&lt;=$E$5,[1]Randon_Number!A32,HLOOKUP($A$5,[1]Randon_Number!$E$2:$BQ$258,[1]Draw_Sheet!E36+1,FALSE))</f>
        <v>30</v>
      </c>
      <c r="F37" s="23" t="str">
        <f t="shared" si="0"/>
        <v>Colaiste Clavin, Enfield</v>
      </c>
      <c r="G37" s="24"/>
      <c r="H37" s="25"/>
      <c r="I37" s="26"/>
      <c r="J37" s="27"/>
      <c r="K37" s="25"/>
      <c r="L37" s="26"/>
      <c r="M37" s="28"/>
    </row>
    <row r="38" spans="1:13" s="22" customFormat="1" ht="16.5" x14ac:dyDescent="0.3">
      <c r="A38" s="20">
        <v>31</v>
      </c>
      <c r="B38" s="31" t="s">
        <v>68</v>
      </c>
      <c r="C38" s="21"/>
      <c r="E38" s="20">
        <f>IF(D38&lt;=$E$5,[1]Randon_Number!A33,HLOOKUP($A$5,[1]Randon_Number!$E$2:$BQ$258,[1]Draw_Sheet!E37+1,FALSE))</f>
        <v>31</v>
      </c>
      <c r="F38" s="23" t="str">
        <f t="shared" si="0"/>
        <v>Drogheda E.T.S.S.</v>
      </c>
      <c r="G38" s="24"/>
      <c r="H38" s="25"/>
      <c r="I38" s="26" t="str">
        <f t="shared" si="1"/>
        <v/>
      </c>
      <c r="J38" s="27"/>
      <c r="K38" s="25"/>
      <c r="L38" s="26" t="str">
        <f>IF($J52=$J54,"",IF($J52&gt;$J54,I52,I54))</f>
        <v/>
      </c>
      <c r="M38" s="28"/>
    </row>
    <row r="39" spans="1:13" s="22" customFormat="1" ht="16.5" x14ac:dyDescent="0.3">
      <c r="A39" s="20">
        <v>32</v>
      </c>
      <c r="B39" s="31" t="s">
        <v>69</v>
      </c>
      <c r="C39" s="21"/>
      <c r="E39" s="20">
        <f>IF(D39&lt;=$E$5,[1]Randon_Number!A34,HLOOKUP($A$5,[1]Randon_Number!$E$2:$BQ$258,[1]Draw_Sheet!E38+1,FALSE))</f>
        <v>32</v>
      </c>
      <c r="F39" s="23" t="str">
        <f t="shared" si="0"/>
        <v>Franciscan College, Gormanston</v>
      </c>
      <c r="G39" s="24"/>
      <c r="H39" s="25"/>
      <c r="I39" s="26"/>
      <c r="J39" s="27"/>
      <c r="K39" s="25"/>
      <c r="L39" s="26"/>
      <c r="M39" s="28"/>
    </row>
    <row r="40" spans="1:13" ht="16.5" x14ac:dyDescent="0.3">
      <c r="A40" s="20">
        <v>33</v>
      </c>
      <c r="B40" s="30" t="s">
        <v>39</v>
      </c>
      <c r="C40" s="21"/>
      <c r="D40" s="22"/>
      <c r="E40" s="20">
        <f>IF(D40&lt;=$E$5,[1]Randon_Number!A35,HLOOKUP($A$5,[1]Randon_Number!$E$2:$BQ$258,[1]Draw_Sheet!E39+1,FALSE))</f>
        <v>33</v>
      </c>
      <c r="F40" s="23" t="str">
        <f>VLOOKUP($E40,$A$8:$B$54,2,FALSE)</f>
        <v>Blackrock E.T.S.S.</v>
      </c>
      <c r="G40" s="24"/>
      <c r="H40" s="25">
        <v>9</v>
      </c>
      <c r="I40" s="26" t="str">
        <f>IF($E40=0,F41,IF($G40=$G41,"",IF($G40&gt;$G41,F40,F41)))</f>
        <v/>
      </c>
      <c r="J40" s="27"/>
      <c r="K40" s="25">
        <v>1</v>
      </c>
      <c r="L40" s="26" t="str">
        <f>IF($J40=$J42,"",IF($J40&gt;$J42,I40,I42))</f>
        <v/>
      </c>
      <c r="M40" s="28">
        <v>1</v>
      </c>
    </row>
    <row r="41" spans="1:13" ht="16.5" x14ac:dyDescent="0.3">
      <c r="A41" s="20">
        <v>34</v>
      </c>
      <c r="B41" s="30" t="s">
        <v>40</v>
      </c>
      <c r="C41" s="21"/>
      <c r="D41" s="22"/>
      <c r="E41" s="20">
        <f>IF(D41&lt;=$E$5,[1]Randon_Number!A36,HLOOKUP($A$5,[1]Randon_Number!$E$2:$BQ$258,[1]Draw_Sheet!E40+1,FALSE))</f>
        <v>34</v>
      </c>
      <c r="F41" s="23" t="str">
        <f>VLOOKUP($E41,$A$8:$B$54,2,FALSE)</f>
        <v>Ballinteer C.S.</v>
      </c>
      <c r="G41" s="24">
        <v>0</v>
      </c>
      <c r="H41" s="25"/>
      <c r="I41" s="26"/>
      <c r="J41" s="27"/>
      <c r="K41" s="25"/>
      <c r="L41" s="26"/>
      <c r="M41" s="28"/>
    </row>
    <row r="42" spans="1:13" ht="16.5" x14ac:dyDescent="0.3">
      <c r="A42" s="20">
        <v>35</v>
      </c>
      <c r="B42" s="19" t="s">
        <v>35</v>
      </c>
      <c r="C42" s="21"/>
      <c r="D42" s="29"/>
      <c r="E42" s="20">
        <f>IF(D42&lt;=$E$5,[1]Randon_Number!A37,HLOOKUP($A$5,[1]Randon_Number!$E$2:$BQ$258,[1]Draw_Sheet!E41+1,FALSE))</f>
        <v>35</v>
      </c>
      <c r="F42" s="23" t="str">
        <f>VLOOKUP($E43,$A$8:$B$54,2,FALSE)</f>
        <v>St. Kilian's D.S.D., Clonskeagh</v>
      </c>
      <c r="G42" s="24">
        <v>1</v>
      </c>
      <c r="H42" s="25"/>
      <c r="I42" s="26" t="s">
        <v>10</v>
      </c>
      <c r="J42" s="27"/>
      <c r="K42" s="25"/>
      <c r="L42" s="26" t="str">
        <f>IF($J44=$J46,"",IF($J44&gt;$J46,I44,I46))</f>
        <v/>
      </c>
      <c r="M42" s="28">
        <v>2</v>
      </c>
    </row>
    <row r="43" spans="1:13" ht="16.5" x14ac:dyDescent="0.3">
      <c r="A43" s="20">
        <v>36</v>
      </c>
      <c r="B43" s="23" t="s">
        <v>10</v>
      </c>
      <c r="C43" s="21"/>
      <c r="D43" s="29"/>
      <c r="E43" s="20">
        <f>IF(D43&lt;=$E$5,[1]Randon_Number!A38,HLOOKUP($A$5,[1]Randon_Number!$E$2:$BQ$258,[1]Draw_Sheet!E42+1,FALSE))</f>
        <v>36</v>
      </c>
      <c r="F43" s="19" t="s">
        <v>35</v>
      </c>
      <c r="G43" s="24">
        <v>0</v>
      </c>
      <c r="H43" s="25"/>
      <c r="I43" s="26"/>
      <c r="J43" s="27"/>
      <c r="K43" s="25"/>
      <c r="L43" s="26"/>
      <c r="M43" s="28"/>
    </row>
    <row r="44" spans="1:13" ht="16.5" x14ac:dyDescent="0.3">
      <c r="A44" s="20">
        <v>37</v>
      </c>
      <c r="B44" s="30" t="s">
        <v>38</v>
      </c>
      <c r="C44" s="21"/>
      <c r="D44" s="22"/>
      <c r="E44" s="20">
        <f>IF(D44&lt;=$E$5,[1]Randon_Number!A39,HLOOKUP($A$5,[1]Randon_Number!$E$2:$BQ$258,[1]Draw_Sheet!E43+1,FALSE))</f>
        <v>37</v>
      </c>
      <c r="F44" s="23" t="str">
        <f t="shared" ref="F42:F71" si="2">VLOOKUP($E44,$A$8:$B$54,2,FALSE)</f>
        <v>St. Tiernan's C.S., Balally</v>
      </c>
      <c r="G44" s="24"/>
      <c r="H44" s="25">
        <v>10</v>
      </c>
      <c r="I44" s="26" t="str">
        <f>IF($E44=0,F45,IF($G44=$G45,"",IF($G44&gt;$G45,F44,F45)))</f>
        <v/>
      </c>
      <c r="J44" s="27"/>
      <c r="K44" s="25">
        <v>2</v>
      </c>
      <c r="L44" s="26" t="str">
        <f>IF($J48=$J50,"",IF($J48&gt;$J50,I48,I50))</f>
        <v/>
      </c>
      <c r="M44" s="28">
        <v>0</v>
      </c>
    </row>
    <row r="45" spans="1:13" ht="16.5" x14ac:dyDescent="0.3">
      <c r="A45" s="20">
        <v>38</v>
      </c>
      <c r="B45" s="23" t="s">
        <v>43</v>
      </c>
      <c r="C45" s="21"/>
      <c r="D45" s="22"/>
      <c r="E45" s="20">
        <f>IF(D45&lt;=$E$5,[1]Randon_Number!A40,HLOOKUP($A$5,[1]Randon_Number!$E$2:$BQ$258,[1]Draw_Sheet!E44+1,FALSE))</f>
        <v>38</v>
      </c>
      <c r="F45" s="23" t="str">
        <f t="shared" si="2"/>
        <v>Lycee Francais International, Clonskeagh</v>
      </c>
      <c r="G45" s="24"/>
      <c r="H45" s="25"/>
      <c r="I45" s="26"/>
      <c r="J45" s="27"/>
      <c r="K45" s="25"/>
      <c r="L45" s="26"/>
      <c r="M45" s="28"/>
    </row>
    <row r="46" spans="1:13" ht="16.5" x14ac:dyDescent="0.3">
      <c r="A46" s="20">
        <v>39</v>
      </c>
      <c r="B46" s="30" t="s">
        <v>21</v>
      </c>
      <c r="C46" s="21"/>
      <c r="D46" s="22"/>
      <c r="E46" s="20">
        <f>IF(D46&lt;=$E$5,[1]Randon_Number!A41,HLOOKUP($A$5,[1]Randon_Number!$E$2:$BQ$258,[1]Draw_Sheet!E45+1,FALSE))</f>
        <v>39</v>
      </c>
      <c r="F46" s="23" t="str">
        <f t="shared" si="2"/>
        <v>Mercy S.S., Goldenbridge</v>
      </c>
      <c r="G46" s="20"/>
      <c r="H46" s="25"/>
      <c r="I46" s="26" t="str">
        <f>IF($E46=0,F47,IF($G46=$G47,"",IF($G46&gt;$G47,F46,F47)))</f>
        <v/>
      </c>
      <c r="J46" s="27"/>
      <c r="K46" s="25"/>
      <c r="L46" s="26" t="str">
        <f>IF($J52=$J54,"",IF($J52&gt;$J54,I52,I54))</f>
        <v/>
      </c>
      <c r="M46" s="28">
        <v>1</v>
      </c>
    </row>
    <row r="47" spans="1:13" ht="16.5" x14ac:dyDescent="0.3">
      <c r="A47" s="20">
        <v>40</v>
      </c>
      <c r="B47" s="30" t="s">
        <v>45</v>
      </c>
      <c r="C47" s="21"/>
      <c r="D47" s="22"/>
      <c r="E47" s="20">
        <f>IF(D47&lt;=$E$5,[1]Randon_Number!A42,HLOOKUP($A$5,[1]Randon_Number!$E$2:$BQ$258,[1]Draw_Sheet!E46+1,FALSE))</f>
        <v>40</v>
      </c>
      <c r="F47" s="23" t="str">
        <f t="shared" si="2"/>
        <v>Sandymount Park E.T.S.S.</v>
      </c>
      <c r="G47" s="20"/>
      <c r="H47" s="25"/>
      <c r="I47" s="26"/>
      <c r="J47" s="27"/>
      <c r="K47" s="25"/>
      <c r="L47" s="26"/>
      <c r="M47" s="28"/>
    </row>
    <row r="48" spans="1:13" ht="16.5" x14ac:dyDescent="0.3">
      <c r="A48" s="20">
        <v>41</v>
      </c>
      <c r="B48" s="30" t="s">
        <v>18</v>
      </c>
      <c r="C48" s="21"/>
      <c r="D48" s="22"/>
      <c r="E48" s="20">
        <f>IF(D48&lt;=$E$5,[1]Randon_Number!A43,HLOOKUP($A$5,[1]Randon_Number!$E$2:$BQ$258,[1]Draw_Sheet!E47+1,FALSE))</f>
        <v>41</v>
      </c>
      <c r="F48" s="23" t="str">
        <f t="shared" si="2"/>
        <v>St. Kevin's C.C., Clondalkin</v>
      </c>
      <c r="G48" s="24">
        <v>1</v>
      </c>
      <c r="H48" s="25">
        <v>11</v>
      </c>
      <c r="I48" s="26" t="str">
        <f>IF($E48=0,F49,IF($G48=$G49,"",IF($G48&gt;$G49,F48,F49)))</f>
        <v>St. Kevin's C.C., Clondalkin</v>
      </c>
      <c r="J48" s="27"/>
      <c r="K48" s="25">
        <v>3</v>
      </c>
      <c r="L48" s="26" t="str">
        <f>IF($J56=$J58,"",IF($J56&gt;$J58,I56,I58))</f>
        <v/>
      </c>
      <c r="M48" s="28">
        <v>0</v>
      </c>
    </row>
    <row r="49" spans="1:13" ht="16.5" x14ac:dyDescent="0.3">
      <c r="A49" s="20">
        <v>42</v>
      </c>
      <c r="B49" s="19" t="s">
        <v>35</v>
      </c>
      <c r="C49" s="21"/>
      <c r="D49" s="22"/>
      <c r="E49" s="20">
        <f>IF(D49&lt;=$E$5,[1]Randon_Number!A44,HLOOKUP($A$5,[1]Randon_Number!$E$2:$BQ$258,[1]Draw_Sheet!E48+1,FALSE))</f>
        <v>42</v>
      </c>
      <c r="F49" s="23" t="str">
        <f t="shared" si="2"/>
        <v>BYE</v>
      </c>
      <c r="G49" s="24">
        <v>0</v>
      </c>
      <c r="H49" s="25"/>
      <c r="I49" s="26"/>
      <c r="J49" s="27"/>
      <c r="K49" s="25"/>
      <c r="L49" s="26"/>
      <c r="M49" s="28"/>
    </row>
    <row r="50" spans="1:13" ht="16.5" x14ac:dyDescent="0.3">
      <c r="A50" s="20">
        <v>43</v>
      </c>
      <c r="B50" s="30" t="s">
        <v>47</v>
      </c>
      <c r="C50" s="21"/>
      <c r="D50" s="22"/>
      <c r="E50" s="20">
        <f>IF(D50&lt;=$E$5,[1]Randon_Number!A45,HLOOKUP($A$5,[1]Randon_Number!$E$2:$BQ$258,[1]Draw_Sheet!E49+1,FALSE))</f>
        <v>43</v>
      </c>
      <c r="F50" s="23" t="str">
        <f t="shared" si="2"/>
        <v>Nord Anglia International School, Leopardstown</v>
      </c>
      <c r="G50" s="24"/>
      <c r="H50" s="25"/>
      <c r="I50" s="26" t="str">
        <f t="shared" ref="I50:I70" si="3">IF($E50=0,F51,IF($G50=$G51,"",IF($G50&gt;$G51,F50,F51)))</f>
        <v/>
      </c>
      <c r="J50" s="27"/>
      <c r="K50" s="25"/>
      <c r="L50" s="26" t="str">
        <f>IF($J60=$J62,"",IF($J60&gt;$J62,I60,I62))</f>
        <v/>
      </c>
      <c r="M50" s="28">
        <v>6</v>
      </c>
    </row>
    <row r="51" spans="1:13" ht="16.5" x14ac:dyDescent="0.3">
      <c r="A51" s="20">
        <v>44</v>
      </c>
      <c r="B51" s="30" t="s">
        <v>48</v>
      </c>
      <c r="C51" s="21"/>
      <c r="D51" s="22"/>
      <c r="E51" s="20">
        <f>IF(D51&lt;=$E$5,[1]Randon_Number!A46,HLOOKUP($A$5,[1]Randon_Number!$E$2:$BQ$258,[1]Draw_Sheet!E50+1,FALSE))</f>
        <v>44</v>
      </c>
      <c r="F51" s="23" t="str">
        <f t="shared" si="2"/>
        <v>Greenhills College, Walkinstown</v>
      </c>
      <c r="G51" s="24"/>
      <c r="H51" s="25"/>
      <c r="I51" s="26"/>
      <c r="J51" s="27"/>
      <c r="K51" s="25"/>
      <c r="L51" s="26"/>
      <c r="M51" s="28"/>
    </row>
    <row r="52" spans="1:13" ht="16.5" x14ac:dyDescent="0.3">
      <c r="A52" s="20">
        <v>45</v>
      </c>
      <c r="B52" s="19" t="s">
        <v>50</v>
      </c>
      <c r="C52" s="21"/>
      <c r="D52" s="22"/>
      <c r="E52" s="20">
        <f>IF(D52&lt;=$E$5,[1]Randon_Number!A47,HLOOKUP($A$5,[1]Randon_Number!$E$2:$BQ$258,[1]Draw_Sheet!E51+1,FALSE))</f>
        <v>45</v>
      </c>
      <c r="F52" s="23" t="str">
        <f t="shared" si="2"/>
        <v>Presentation C.C., Terenure</v>
      </c>
      <c r="G52" s="24">
        <v>1</v>
      </c>
      <c r="H52" s="25">
        <v>12</v>
      </c>
      <c r="I52" s="26" t="str">
        <f t="shared" ref="I52:I71" si="4">IF($E52=0,F53,IF($G52=$G53,"",IF($G52&gt;$G53,F52,F53)))</f>
        <v>Presentation C.C., Terenure</v>
      </c>
      <c r="J52" s="27"/>
      <c r="K52" s="25">
        <v>4</v>
      </c>
      <c r="L52" s="26" t="str">
        <f>IF($J64=$J66,"",IF($J64&gt;$J66,I64,I66))</f>
        <v/>
      </c>
      <c r="M52" s="28">
        <v>1</v>
      </c>
    </row>
    <row r="53" spans="1:13" ht="16.5" x14ac:dyDescent="0.3">
      <c r="A53" s="20">
        <v>46</v>
      </c>
      <c r="B53" s="23" t="s">
        <v>35</v>
      </c>
      <c r="C53" s="21"/>
      <c r="D53" s="22"/>
      <c r="E53" s="20">
        <f>IF(D53&lt;=$E$5,[1]Randon_Number!A48,HLOOKUP($A$5,[1]Randon_Number!$E$2:$BQ$258,[1]Draw_Sheet!E52+1,FALSE))</f>
        <v>46</v>
      </c>
      <c r="F53" s="23" t="str">
        <f t="shared" si="2"/>
        <v>BYE</v>
      </c>
      <c r="G53" s="24">
        <v>0</v>
      </c>
      <c r="H53" s="25"/>
      <c r="I53" s="26"/>
      <c r="J53" s="27"/>
      <c r="K53" s="25"/>
      <c r="L53" s="26"/>
      <c r="M53" s="28"/>
    </row>
    <row r="54" spans="1:13" ht="16.5" x14ac:dyDescent="0.3">
      <c r="A54" s="20">
        <v>47</v>
      </c>
      <c r="B54" s="19" t="s">
        <v>52</v>
      </c>
      <c r="C54" s="21"/>
      <c r="D54" s="22"/>
      <c r="E54" s="20">
        <f>IF(D54&lt;=$E$5,[1]Randon_Number!A49,HLOOKUP($A$5,[1]Randon_Number!$E$2:$BQ$258,[1]Draw_Sheet!E53+1,FALSE))</f>
        <v>47</v>
      </c>
      <c r="F54" s="23" t="str">
        <f t="shared" si="2"/>
        <v>James Street CBS</v>
      </c>
      <c r="G54" s="24">
        <v>1</v>
      </c>
      <c r="H54" s="25"/>
      <c r="I54" s="26" t="str">
        <f t="shared" ref="I54:I71" si="5">IF($E54=0,F55,IF($G54=$G55,"",IF($G54&gt;$G55,F54,F55)))</f>
        <v>James Street CBS</v>
      </c>
      <c r="J54" s="27"/>
      <c r="K54" s="25"/>
      <c r="L54" s="26" t="str">
        <f>IF($J68=$J70,"",IF($J68&gt;$J70,I68,I70))</f>
        <v/>
      </c>
      <c r="M54" s="28">
        <v>2</v>
      </c>
    </row>
    <row r="55" spans="1:13" ht="16.5" x14ac:dyDescent="0.3">
      <c r="A55" s="20">
        <v>48</v>
      </c>
      <c r="B55" s="23" t="s">
        <v>35</v>
      </c>
      <c r="C55" s="21"/>
      <c r="D55" s="22"/>
      <c r="E55" s="20">
        <f>IF(D55&lt;=$E$5,[1]Randon_Number!A50,HLOOKUP($A$5,[1]Randon_Number!$E$2:$BQ$258,[1]Draw_Sheet!E54+1,FALSE))</f>
        <v>48</v>
      </c>
      <c r="F55" s="23" t="s">
        <v>35</v>
      </c>
      <c r="G55" s="24">
        <v>0</v>
      </c>
      <c r="H55" s="25"/>
      <c r="I55" s="26"/>
      <c r="J55" s="27"/>
      <c r="K55" s="25"/>
      <c r="L55" s="26"/>
      <c r="M55" s="28"/>
    </row>
    <row r="56" spans="1:13" ht="16.5" x14ac:dyDescent="0.3">
      <c r="A56" s="20">
        <v>49</v>
      </c>
      <c r="B56" s="23" t="s">
        <v>53</v>
      </c>
      <c r="C56" s="21"/>
      <c r="D56" s="22"/>
      <c r="E56" s="20">
        <f>IF(D56&lt;=$E$5,[1]Randon_Number!A51,HLOOKUP($A$5,[1]Randon_Number!$E$2:$BQ$258,[1]Draw_Sheet!E55+1,FALSE))</f>
        <v>49</v>
      </c>
      <c r="F56" s="23" t="s">
        <v>53</v>
      </c>
      <c r="G56" s="24"/>
      <c r="H56" s="25">
        <v>13</v>
      </c>
      <c r="I56" s="26" t="str">
        <f t="shared" ref="I56:I71" si="6">IF($E56=0,F57,IF($G56=$G57,"",IF($G56&gt;$G57,F56,F57)))</f>
        <v/>
      </c>
      <c r="J56" s="27"/>
      <c r="K56" s="25">
        <v>5</v>
      </c>
      <c r="L56" s="26"/>
      <c r="M56" s="28"/>
    </row>
    <row r="57" spans="1:13" ht="16.5" x14ac:dyDescent="0.3">
      <c r="A57" s="20">
        <v>50</v>
      </c>
      <c r="B57" s="23" t="s">
        <v>20</v>
      </c>
      <c r="C57" s="21"/>
      <c r="D57" s="22"/>
      <c r="E57" s="20">
        <f>IF(D57&lt;=$E$5,[1]Randon_Number!A52,HLOOKUP($A$5,[1]Randon_Number!$E$2:$BQ$258,[1]Draw_Sheet!E56+1,FALSE))</f>
        <v>50</v>
      </c>
      <c r="F57" s="23" t="s">
        <v>20</v>
      </c>
      <c r="G57" s="24"/>
      <c r="H57" s="25"/>
      <c r="I57" s="26"/>
      <c r="J57" s="27"/>
      <c r="K57" s="25"/>
      <c r="L57" s="26"/>
      <c r="M57" s="28"/>
    </row>
    <row r="58" spans="1:13" ht="16.5" x14ac:dyDescent="0.3">
      <c r="A58" s="20">
        <v>51</v>
      </c>
      <c r="B58" s="23" t="s">
        <v>54</v>
      </c>
      <c r="C58" s="21"/>
      <c r="D58" s="22"/>
      <c r="E58" s="20">
        <f>IF(D58&lt;=$E$5,[1]Randon_Number!A53,HLOOKUP($A$5,[1]Randon_Number!$E$2:$BQ$258,[1]Draw_Sheet!E57+1,FALSE))</f>
        <v>51</v>
      </c>
      <c r="F58" s="23" t="s">
        <v>54</v>
      </c>
      <c r="G58" s="24">
        <v>1</v>
      </c>
      <c r="H58" s="25"/>
      <c r="I58" s="26" t="str">
        <f t="shared" ref="I58:I71" si="7">IF($E58=0,F59,IF($G58=$G59,"",IF($G58&gt;$G59,F58,F59)))</f>
        <v>John Scottus S.S., Rathmichael</v>
      </c>
      <c r="J58" s="27"/>
      <c r="K58" s="25"/>
      <c r="L58" s="26" t="str">
        <f>IF($J72=$J74,"",IF($J72&gt;$J74,I72,I74))</f>
        <v/>
      </c>
      <c r="M58" s="28"/>
    </row>
    <row r="59" spans="1:13" ht="16.5" x14ac:dyDescent="0.3">
      <c r="A59" s="20">
        <v>52</v>
      </c>
      <c r="B59" s="19" t="s">
        <v>35</v>
      </c>
      <c r="C59" s="21"/>
      <c r="D59" s="22"/>
      <c r="E59" s="20">
        <f>IF(D59&lt;=$E$5,[1]Randon_Number!A54,HLOOKUP($A$5,[1]Randon_Number!$E$2:$BQ$258,[1]Draw_Sheet!E58+1,FALSE))</f>
        <v>52</v>
      </c>
      <c r="F59" s="19" t="s">
        <v>35</v>
      </c>
      <c r="G59" s="24">
        <v>0</v>
      </c>
      <c r="H59" s="25"/>
      <c r="I59" s="26"/>
      <c r="J59" s="27"/>
      <c r="K59" s="25"/>
      <c r="L59" s="26"/>
      <c r="M59" s="28"/>
    </row>
    <row r="60" spans="1:13" ht="16.5" x14ac:dyDescent="0.3">
      <c r="A60" s="20">
        <v>53</v>
      </c>
      <c r="B60" s="23" t="s">
        <v>9</v>
      </c>
      <c r="C60" s="21"/>
      <c r="D60" s="22"/>
      <c r="E60" s="20">
        <f>IF(D60&lt;=$E$5,[1]Randon_Number!A55,HLOOKUP($A$5,[1]Randon_Number!$E$2:$BQ$258,[1]Draw_Sheet!E59+1,FALSE))</f>
        <v>53</v>
      </c>
      <c r="F60" s="23" t="s">
        <v>9</v>
      </c>
      <c r="G60" s="24">
        <v>1</v>
      </c>
      <c r="H60" s="25">
        <v>14</v>
      </c>
      <c r="I60" s="26" t="str">
        <f t="shared" ref="I60:I71" si="8">IF($E60=0,F61,IF($G60=$G61,"",IF($G60&gt;$G61,F60,F61)))</f>
        <v>Rockbrook Park School, Rathfarnham</v>
      </c>
      <c r="J60" s="27"/>
      <c r="K60" s="25">
        <v>6</v>
      </c>
      <c r="L60" s="26" t="str">
        <f>IF($J72=$J74,"",IF($J72&gt;$J74,I72,I74))</f>
        <v/>
      </c>
      <c r="M60" s="28"/>
    </row>
    <row r="61" spans="1:13" ht="16.5" x14ac:dyDescent="0.3">
      <c r="A61" s="20">
        <v>54</v>
      </c>
      <c r="B61" s="19" t="s">
        <v>35</v>
      </c>
      <c r="C61" s="21"/>
      <c r="D61" s="22"/>
      <c r="E61" s="20">
        <f>IF(D61&lt;=$E$5,[1]Randon_Number!A56,HLOOKUP($A$5,[1]Randon_Number!$E$2:$BQ$258,[1]Draw_Sheet!E60+1,FALSE))</f>
        <v>54</v>
      </c>
      <c r="F61" s="19" t="s">
        <v>35</v>
      </c>
      <c r="G61" s="24">
        <v>0</v>
      </c>
      <c r="H61" s="25"/>
      <c r="I61" s="26"/>
      <c r="J61" s="27"/>
      <c r="K61" s="25"/>
      <c r="L61" s="26"/>
      <c r="M61" s="28"/>
    </row>
    <row r="62" spans="1:13" ht="16.5" x14ac:dyDescent="0.3">
      <c r="A62" s="20">
        <v>55</v>
      </c>
      <c r="B62" s="23" t="s">
        <v>24</v>
      </c>
      <c r="C62" s="21"/>
      <c r="D62" s="22"/>
      <c r="E62" s="20">
        <f>IF(D62&lt;=$E$5,[1]Randon_Number!A57,HLOOKUP($A$5,[1]Randon_Number!$E$2:$BQ$258,[1]Draw_Sheet!E61+1,FALSE))</f>
        <v>55</v>
      </c>
      <c r="F62" s="23" t="s">
        <v>24</v>
      </c>
      <c r="G62" s="24">
        <v>1</v>
      </c>
      <c r="H62" s="25"/>
      <c r="I62" s="26" t="str">
        <f t="shared" ref="I62:I71" si="9">IF($E62=0,F63,IF($G62=$G63,"",IF($G62&gt;$G63,F62,F63)))</f>
        <v>North Wicklow E.T.S.S., Bray</v>
      </c>
      <c r="J62" s="27"/>
      <c r="K62" s="25"/>
      <c r="L62" s="26" t="str">
        <f>IF($J76=$J78,"",IF($J76&gt;$J78,I76,I78))</f>
        <v/>
      </c>
      <c r="M62" s="28"/>
    </row>
    <row r="63" spans="1:13" ht="16.5" x14ac:dyDescent="0.3">
      <c r="A63" s="20">
        <v>56</v>
      </c>
      <c r="B63" s="19" t="s">
        <v>35</v>
      </c>
      <c r="C63" s="21"/>
      <c r="D63" s="22"/>
      <c r="E63" s="20">
        <f>IF(D63&lt;=$E$5,[1]Randon_Number!A58,HLOOKUP($A$5,[1]Randon_Number!$E$2:$BQ$258,[1]Draw_Sheet!E62+1,FALSE))</f>
        <v>56</v>
      </c>
      <c r="F63" s="19" t="s">
        <v>35</v>
      </c>
      <c r="G63" s="24">
        <v>0</v>
      </c>
      <c r="H63" s="25"/>
      <c r="I63" s="26"/>
      <c r="J63" s="27"/>
      <c r="K63" s="25"/>
      <c r="L63" s="26"/>
      <c r="M63" s="28"/>
    </row>
    <row r="64" spans="1:13" ht="16.5" x14ac:dyDescent="0.3">
      <c r="A64" s="20">
        <v>57</v>
      </c>
      <c r="B64" s="23" t="s">
        <v>14</v>
      </c>
      <c r="C64" s="21"/>
      <c r="D64" s="22"/>
      <c r="E64" s="20">
        <f>IF(D64&lt;=$E$5,[1]Randon_Number!A59,HLOOKUP($A$5,[1]Randon_Number!$E$2:$BQ$258,[1]Draw_Sheet!E63+1,FALSE))</f>
        <v>57</v>
      </c>
      <c r="F64" s="23" t="s">
        <v>14</v>
      </c>
      <c r="G64" s="24"/>
      <c r="H64" s="25">
        <v>15</v>
      </c>
      <c r="I64" s="26" t="str">
        <f t="shared" ref="I64:I71" si="10">IF($E64=0,F65,IF($G64=$G65,"",IF($G64&gt;$G65,F64,F65)))</f>
        <v/>
      </c>
      <c r="J64" s="27"/>
      <c r="K64" s="25">
        <v>7</v>
      </c>
      <c r="L64" s="26" t="str">
        <f>IF($J76=$J78,"",IF($J76&gt;$J78,I76,I78))</f>
        <v/>
      </c>
      <c r="M64" s="28"/>
    </row>
    <row r="65" spans="1:13" ht="16.5" x14ac:dyDescent="0.3">
      <c r="A65" s="20">
        <v>58</v>
      </c>
      <c r="B65" s="23" t="s">
        <v>58</v>
      </c>
      <c r="C65" s="21"/>
      <c r="D65" s="22"/>
      <c r="E65" s="20">
        <f>IF(D65&lt;=$E$5,[1]Randon_Number!A60,HLOOKUP($A$5,[1]Randon_Number!$E$2:$BQ$258,[1]Draw_Sheet!E64+1,FALSE))</f>
        <v>58</v>
      </c>
      <c r="F65" s="23" t="s">
        <v>58</v>
      </c>
      <c r="G65" s="24"/>
      <c r="H65" s="25"/>
      <c r="I65" s="26"/>
      <c r="J65" s="27"/>
      <c r="K65" s="25"/>
      <c r="L65" s="26"/>
      <c r="M65" s="28"/>
    </row>
    <row r="66" spans="1:13" ht="16.5" x14ac:dyDescent="0.3">
      <c r="A66" s="20">
        <v>59</v>
      </c>
      <c r="B66" s="23" t="s">
        <v>11</v>
      </c>
      <c r="C66" s="21"/>
      <c r="D66" s="22"/>
      <c r="E66" s="20">
        <f>IF(D66&lt;=$E$5,[1]Randon_Number!A61,HLOOKUP($A$5,[1]Randon_Number!$E$2:$BQ$258,[1]Draw_Sheet!E65+1,FALSE))</f>
        <v>59</v>
      </c>
      <c r="F66" s="23" t="s">
        <v>11</v>
      </c>
      <c r="G66" s="24"/>
      <c r="H66" s="25"/>
      <c r="I66" s="26" t="str">
        <f t="shared" ref="I66:I71" si="11">IF($E66=0,F67,IF($G66=$G67,"",IF($G66&gt;$G67,F66,F67)))</f>
        <v/>
      </c>
      <c r="J66" s="27"/>
      <c r="K66" s="25"/>
      <c r="L66" s="26" t="str">
        <f>IF($J80=$J82,"",IF($J80&gt;$J82,I80,I82))</f>
        <v/>
      </c>
      <c r="M66" s="28"/>
    </row>
    <row r="67" spans="1:13" ht="16.5" x14ac:dyDescent="0.3">
      <c r="A67" s="20">
        <v>60</v>
      </c>
      <c r="B67" s="23" t="s">
        <v>23</v>
      </c>
      <c r="C67" s="21"/>
      <c r="D67" s="22"/>
      <c r="E67" s="20">
        <f>IF(D67&lt;=$E$5,[1]Randon_Number!A62,HLOOKUP($A$5,[1]Randon_Number!$E$2:$BQ$258,[1]Draw_Sheet!E66+1,FALSE))</f>
        <v>60</v>
      </c>
      <c r="F67" s="23" t="s">
        <v>23</v>
      </c>
      <c r="G67" s="24"/>
      <c r="H67" s="25"/>
      <c r="I67" s="26"/>
      <c r="J67" s="27"/>
      <c r="K67" s="25"/>
      <c r="L67" s="26"/>
      <c r="M67" s="28"/>
    </row>
    <row r="68" spans="1:13" ht="16.5" x14ac:dyDescent="0.3">
      <c r="A68" s="20">
        <v>61</v>
      </c>
      <c r="B68" s="23" t="s">
        <v>56</v>
      </c>
      <c r="C68" s="21"/>
      <c r="D68" s="22"/>
      <c r="E68" s="20">
        <f>IF(D68&lt;=$E$5,[1]Randon_Number!A63,HLOOKUP($A$5,[1]Randon_Number!$E$2:$BQ$258,[1]Draw_Sheet!E67+1,FALSE))</f>
        <v>61</v>
      </c>
      <c r="F68" s="23" t="s">
        <v>56</v>
      </c>
      <c r="G68" s="24"/>
      <c r="H68" s="25">
        <v>16</v>
      </c>
      <c r="I68" s="26" t="str">
        <f t="shared" ref="I68:I71" si="12">IF($E68=0,F69,IF($G68=$G69,"",IF($G68&gt;$G69,F68,F69)))</f>
        <v/>
      </c>
      <c r="J68" s="27"/>
      <c r="K68" s="25">
        <v>8</v>
      </c>
      <c r="L68" s="26" t="str">
        <f>IF($J80=$J82,"",IF($J80&gt;$J82,I80,I82))</f>
        <v/>
      </c>
      <c r="M68" s="28"/>
    </row>
    <row r="69" spans="1:13" ht="16.5" x14ac:dyDescent="0.3">
      <c r="A69" s="20">
        <v>62</v>
      </c>
      <c r="B69" s="23" t="s">
        <v>57</v>
      </c>
      <c r="C69" s="21"/>
      <c r="D69" s="22"/>
      <c r="E69" s="20">
        <f>IF(D69&lt;=$E$5,[1]Randon_Number!A64,HLOOKUP($A$5,[1]Randon_Number!$E$2:$BQ$258,[1]Draw_Sheet!E68+1,FALSE))</f>
        <v>62</v>
      </c>
      <c r="F69" s="23" t="s">
        <v>57</v>
      </c>
      <c r="G69" s="24"/>
      <c r="H69" s="25"/>
      <c r="I69" s="26"/>
      <c r="J69" s="27"/>
      <c r="K69" s="25"/>
      <c r="L69" s="26"/>
      <c r="M69" s="28"/>
    </row>
    <row r="70" spans="1:13" ht="16.5" x14ac:dyDescent="0.3">
      <c r="A70" s="20">
        <v>63</v>
      </c>
      <c r="B70" s="23" t="s">
        <v>32</v>
      </c>
      <c r="C70" s="21"/>
      <c r="D70" s="22"/>
      <c r="E70" s="20">
        <f>IF(D70&lt;=$E$5,[1]Randon_Number!A65,HLOOKUP($A$5,[1]Randon_Number!$E$2:$BQ$258,[1]Draw_Sheet!E69+1,FALSE))</f>
        <v>63</v>
      </c>
      <c r="F70" s="23" t="s">
        <v>32</v>
      </c>
      <c r="G70" s="24">
        <v>1</v>
      </c>
      <c r="H70" s="25"/>
      <c r="I70" s="26" t="str">
        <f t="shared" ref="I70:I71" si="13">IF($E70=0,F71,IF($G70=$G71,"",IF($G70&gt;$G71,F70,F71)))</f>
        <v>Colaiste Eoin, Hacketstown</v>
      </c>
      <c r="J70" s="27"/>
      <c r="K70" s="25"/>
      <c r="L70" s="26" t="str">
        <f>IF($J84=$J86,"",IF($J84&gt;$J86,I84,I86))</f>
        <v/>
      </c>
      <c r="M70" s="28"/>
    </row>
    <row r="71" spans="1:13" ht="16.5" x14ac:dyDescent="0.3">
      <c r="A71" s="20">
        <v>64</v>
      </c>
      <c r="B71" s="23" t="s">
        <v>35</v>
      </c>
      <c r="C71" s="21"/>
      <c r="D71" s="22"/>
      <c r="E71" s="20">
        <f>IF(D71&lt;=$E$5,[1]Randon_Number!A66,HLOOKUP($A$5,[1]Randon_Number!$E$2:$BQ$258,[1]Draw_Sheet!E70+1,FALSE))</f>
        <v>64</v>
      </c>
      <c r="F71" s="23" t="s">
        <v>35</v>
      </c>
      <c r="G71" s="24">
        <v>0</v>
      </c>
      <c r="H71" s="25"/>
      <c r="I71" s="26"/>
      <c r="J71" s="27"/>
      <c r="K71" s="25"/>
      <c r="L71" s="26"/>
      <c r="M71" s="28"/>
    </row>
  </sheetData>
  <mergeCells count="170">
    <mergeCell ref="M68:M69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4:M65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0:M61"/>
    <mergeCell ref="I62:I63"/>
    <mergeCell ref="J62:J63"/>
    <mergeCell ref="L62:L63"/>
    <mergeCell ref="M62:M63"/>
    <mergeCell ref="H60:H63"/>
    <mergeCell ref="I60:I61"/>
    <mergeCell ref="J60:J61"/>
    <mergeCell ref="K60:K63"/>
    <mergeCell ref="L60:L61"/>
    <mergeCell ref="M56:M57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2:M53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48:M49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4:M45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0:M41"/>
    <mergeCell ref="I42:I43"/>
    <mergeCell ref="J42:J43"/>
    <mergeCell ref="L42:L43"/>
    <mergeCell ref="M42:M43"/>
    <mergeCell ref="H40:H43"/>
    <mergeCell ref="I40:I41"/>
    <mergeCell ref="J40:J41"/>
    <mergeCell ref="K40:K43"/>
    <mergeCell ref="L40:L41"/>
    <mergeCell ref="B1:M1"/>
    <mergeCell ref="B2:M2"/>
    <mergeCell ref="B3:M3"/>
    <mergeCell ref="H5:J5"/>
    <mergeCell ref="K5:M5"/>
    <mergeCell ref="H6:J6"/>
    <mergeCell ref="K6:M6"/>
    <mergeCell ref="E5:G5"/>
    <mergeCell ref="E6:G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2022-10-03T12:48:01Z</dcterms:modified>
</cp:coreProperties>
</file>