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2-23\Competitions\Shields\"/>
    </mc:Choice>
  </mc:AlternateContent>
  <xr:revisionPtr revIDLastSave="0" documentId="13_ncr:1_{B6AA871C-3A26-4CEB-9DAF-4F1840FBE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Shield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<sst xmlns="http://schemas.openxmlformats.org/spreadsheetml/2006/main" count="52" uniqueCount="48">
  <si>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>First Round</t>
  </si>
  <si>
    <t>Second Round</t>
  </si>
  <si>
    <t>Entrants</t>
  </si>
  <si>
    <t>Team</t>
  </si>
  <si>
    <t>School</t>
  </si>
  <si>
    <t>Match</t>
  </si>
  <si>
    <t>Score</t>
  </si>
  <si>
    <t>No.</t>
  </si>
  <si>
    <t>Quarter-Finals</t>
  </si>
  <si>
    <t>FAI Schools Leinster Minor Shield</t>
  </si>
  <si>
    <t>Holders: Colaiste Chraobh Abhann, Kilcoole</t>
  </si>
  <si>
    <t>To be played by January 27th</t>
  </si>
  <si>
    <t>PRELIMINARY ROUND MATCHES MARKED IN RED - BY JANUARY 20TH</t>
  </si>
  <si>
    <t>To be played by February 17th</t>
  </si>
  <si>
    <t>To be played by March 3rd</t>
  </si>
  <si>
    <t>St. Michael's College, Ailesbury Road</t>
  </si>
  <si>
    <t>Marian College, Ballsbridge</t>
  </si>
  <si>
    <t>Collinstown Park C.C., Clondalkin/Adamstown C.C.</t>
  </si>
  <si>
    <t>Old Bawn C.S., Tallaght</t>
  </si>
  <si>
    <t>De La Salle College, Churchtown</t>
  </si>
  <si>
    <t>Lucan C.C./Clonkeen College, Blackrock</t>
  </si>
  <si>
    <t>Ardscoil na Trionoide, Athy</t>
  </si>
  <si>
    <t>Patrician S.S., Newbridge</t>
  </si>
  <si>
    <t>St. Mel's College, Longford/Moyne C.S.</t>
  </si>
  <si>
    <t>Mountmellick C.S.</t>
  </si>
  <si>
    <t>Moate C.S./Ard Scoil Rath Iomghain, Rathangan</t>
  </si>
  <si>
    <t>St. Mary's CBS, Portlaoise</t>
  </si>
  <si>
    <t>St. Paul's S.S., Monasterevin</t>
  </si>
  <si>
    <t>Scoil Dara, Kilcock</t>
  </si>
  <si>
    <t>Scoil Mhuire C.S., Clane</t>
  </si>
  <si>
    <t>St. Joseph's S.S., Rochfortbridge</t>
  </si>
  <si>
    <t>De La Salle College, Dundalk</t>
  </si>
  <si>
    <t>Ardee C.S.</t>
  </si>
  <si>
    <t>Ballymakenny College, Drogheda</t>
  </si>
  <si>
    <t>Drogheda Grammar School</t>
  </si>
  <si>
    <t>Colaiste ChuChulainn, Dundalk</t>
  </si>
  <si>
    <t>St. Oliver's C.C., Drogheda</t>
  </si>
  <si>
    <t>St. Aidan's CBS, Whitehall</t>
  </si>
  <si>
    <t>Beneavin College, Finglas</t>
  </si>
  <si>
    <t>Castleknock C.C./Kishoge C.C., Clonburris</t>
  </si>
  <si>
    <t>Ashbourne C.S./Coolmine C.S., Clonsilla</t>
  </si>
  <si>
    <t>St. David's H.F.S.S., Greystones</t>
  </si>
  <si>
    <t>Creagh College, Gorey</t>
  </si>
  <si>
    <t>Gorey C.S.</t>
  </si>
  <si>
    <t>Temple Carrig School, Greystones</t>
  </si>
  <si>
    <t>Colaiste Pobail Osrai, Kilkenny</t>
  </si>
  <si>
    <t>Colaiste Chill Mhantain, Wicklow Town</t>
  </si>
  <si>
    <t xml:space="preserve">Competition Organiser: Dylan Cleary: 087-2896455: dylan.cleary@faischools.ie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</si>
</sst>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4" fillId="2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10686</xdr:colOff>
      <xdr:row>0</xdr:row>
      <xdr:rowOff>66675</xdr:rowOff>
    </xdr:from>
    <xdr:to>
      <xdr:col>1</xdr:col>
      <xdr:colOff>1457325</xdr:colOff>
      <xdr:row>3</xdr:row>
      <xdr:rowOff>170438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86" y="66675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B4" sqref="B4"/>
    </sheetView>
  </sheetViews>
  <sheetFormatPr defaultColWidth="50.140625" defaultRowHeight="15" x14ac:dyDescent="0.25"/>
  <cols>
    <col min="1" max="1" width="6.28515625" style="17" bestFit="1" customWidth="1"/>
    <col min="2" max="2" width="79.140625" style="19" bestFit="1" customWidth="1"/>
    <col min="3" max="3" width="9.5703125" style="19" customWidth="1"/>
    <col min="4" max="4" width="9.5703125" style="17" customWidth="1"/>
    <col min="5" max="5" width="8" style="17" bestFit="1" customWidth="1"/>
    <col min="6" max="6" width="74.7109375" style="19" bestFit="1" customWidth="1"/>
    <col min="7" max="7" width="8" style="17" bestFit="1" customWidth="1"/>
    <col min="8" max="8" width="10.7109375" style="17" bestFit="1" customWidth="1"/>
    <col min="9" max="9" width="47.42578125" style="19" bestFit="1" customWidth="1"/>
    <col min="10" max="10" width="10.7109375" style="17" customWidth="1"/>
    <col min="11" max="11" width="10.7109375" style="17" bestFit="1" customWidth="1"/>
    <col min="12" max="12" width="49.7109375" style="19" customWidth="1"/>
    <col min="13" max="13" width="15.7109375" style="17" customWidth="1"/>
    <col min="14" max="16384" width="50.140625" style="17"/>
  </cols>
  <sheetData>
    <row r="1" spans="1:13" s="1" customFormat="1" ht="36.75" x14ac:dyDescent="0.6">
      <c r="B1" s="24" t="s">
        <v>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31.5" x14ac:dyDescent="0.4">
      <c r="B2" s="25" t="s">
        <v>10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31.5" x14ac:dyDescent="0.4">
      <c r="B3" s="26" t="s">
        <v>47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" customFormat="1" ht="19.5" x14ac:dyDescent="0.35">
      <c r="A4" s="2" t="s">
        <v>7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38</v>
      </c>
      <c r="B5" s="29" t="s">
        <v>12</v>
      </c>
      <c r="C5" s="30"/>
      <c r="D5" s="31"/>
      <c r="E5" s="27" t="s">
        <v>0</v>
      </c>
      <c r="F5" s="27"/>
      <c r="G5" s="27"/>
      <c r="H5" s="28" t="s">
        <v>1</v>
      </c>
      <c r="I5" s="28"/>
      <c r="J5" s="28"/>
      <c r="K5" s="27" t="s">
        <v>8</v>
      </c>
      <c r="L5" s="27"/>
      <c r="M5" s="27"/>
    </row>
    <row r="6" spans="1:13" s="8" customFormat="1" ht="33" customHeight="1" x14ac:dyDescent="0.5">
      <c r="B6" s="32"/>
      <c r="C6" s="33"/>
      <c r="D6" s="34"/>
      <c r="E6" s="35" t="s">
        <v>11</v>
      </c>
      <c r="F6" s="35"/>
      <c r="G6" s="35"/>
      <c r="H6" s="35" t="s">
        <v>13</v>
      </c>
      <c r="I6" s="35"/>
      <c r="J6" s="35"/>
      <c r="K6" s="36" t="s">
        <v>14</v>
      </c>
      <c r="L6" s="36"/>
      <c r="M6" s="36"/>
    </row>
    <row r="7" spans="1:13" s="11" customFormat="1" ht="21" customHeight="1" x14ac:dyDescent="0.35">
      <c r="A7" s="37" t="s">
        <v>2</v>
      </c>
      <c r="B7" s="37"/>
      <c r="C7" s="37"/>
      <c r="D7" s="37"/>
      <c r="E7" s="9" t="s">
        <v>3</v>
      </c>
      <c r="F7" s="9" t="s">
        <v>4</v>
      </c>
      <c r="G7" s="9"/>
      <c r="H7" s="10" t="s">
        <v>5</v>
      </c>
      <c r="I7" s="9" t="s">
        <v>4</v>
      </c>
      <c r="J7" s="9" t="s">
        <v>6</v>
      </c>
      <c r="K7" s="10" t="s">
        <v>5</v>
      </c>
      <c r="L7" s="9" t="s">
        <v>4</v>
      </c>
      <c r="M7" s="9" t="s">
        <v>6</v>
      </c>
    </row>
    <row r="8" spans="1:13" s="13" customFormat="1" ht="21.75" customHeight="1" x14ac:dyDescent="0.35">
      <c r="A8" s="12">
        <v>1</v>
      </c>
      <c r="B8" s="21" t="s">
        <v>15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St. Michael's College, Ailesbury Road</v>
      </c>
      <c r="G8" s="15"/>
      <c r="H8" s="38">
        <v>1</v>
      </c>
      <c r="I8" s="39" t="str">
        <f>IF($E8=0,F9,IF($G8=$G9,"",IF($G8&gt;$G9,F8,F9)))</f>
        <v/>
      </c>
      <c r="J8" s="40"/>
      <c r="K8" s="38">
        <v>1</v>
      </c>
      <c r="L8" s="39" t="str">
        <f>IF($J8=$J10,"",IF($J8&gt;$J10,I8,I10))</f>
        <v/>
      </c>
      <c r="M8" s="41"/>
    </row>
    <row r="9" spans="1:13" s="13" customFormat="1" ht="21.75" customHeight="1" x14ac:dyDescent="0.35">
      <c r="A9" s="12">
        <v>2</v>
      </c>
      <c r="B9" s="21" t="s">
        <v>16</v>
      </c>
      <c r="C9" s="6"/>
      <c r="E9" s="12">
        <f>IF(D9&lt;=$B$5,[1]Randon_Number!A4,HLOOKUP($A$5,[1]Randon_Number!$E$2:$BQ$258,[1]Draw_Sheet!E8+1,FALSE))</f>
        <v>2</v>
      </c>
      <c r="F9" s="14" t="str">
        <f>VLOOKUP($E9,$A$8:$B$54,2,FALSE)</f>
        <v>Marian College, Ballsbridge</v>
      </c>
      <c r="G9" s="15"/>
      <c r="H9" s="38"/>
      <c r="I9" s="39"/>
      <c r="J9" s="40"/>
      <c r="K9" s="38"/>
      <c r="L9" s="39"/>
      <c r="M9" s="41"/>
    </row>
    <row r="10" spans="1:13" s="13" customFormat="1" ht="21.75" customHeight="1" x14ac:dyDescent="0.35">
      <c r="A10" s="12">
        <v>3</v>
      </c>
      <c r="B10" s="42" t="s">
        <v>17</v>
      </c>
      <c r="C10" s="6"/>
      <c r="D10" s="16"/>
      <c r="E10" s="12">
        <f>IF(D10&lt;=$B$5,[1]Randon_Number!A5,HLOOKUP($A$5,[1]Randon_Number!$E$2:$BQ$258,[1]Draw_Sheet!E9+1,FALSE))</f>
        <v>3</v>
      </c>
      <c r="F10" s="14" t="str">
        <f t="shared" ref="F10:F39" si="0">VLOOKUP($E10,$A$8:$B$54,2,FALSE)</f>
        <v>Collinstown Park C.C., Clondalkin/Adamstown C.C.</v>
      </c>
      <c r="G10" s="15"/>
      <c r="H10" s="38"/>
      <c r="I10" s="39" t="str">
        <f>IF($E10=0,F11,IF($G10=$G11,"",IF($G10&gt;$G11,F10,F11)))</f>
        <v/>
      </c>
      <c r="J10" s="40"/>
      <c r="K10" s="38"/>
      <c r="L10" s="39" t="str">
        <f>IF($J12=$J14,"",IF($J12&gt;$J14,I12,I14))</f>
        <v/>
      </c>
      <c r="M10" s="41"/>
    </row>
    <row r="11" spans="1:13" s="13" customFormat="1" ht="19.5" x14ac:dyDescent="0.35">
      <c r="A11" s="12">
        <v>4</v>
      </c>
      <c r="B11" s="21" t="s">
        <v>18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Old Bawn C.S., Tallaght</v>
      </c>
      <c r="G11" s="15"/>
      <c r="H11" s="38"/>
      <c r="I11" s="39"/>
      <c r="J11" s="40"/>
      <c r="K11" s="38"/>
      <c r="L11" s="39"/>
      <c r="M11" s="41"/>
    </row>
    <row r="12" spans="1:13" s="13" customFormat="1" ht="19.5" x14ac:dyDescent="0.35">
      <c r="A12" s="12">
        <v>5</v>
      </c>
      <c r="B12" s="22" t="s">
        <v>19</v>
      </c>
      <c r="C12" s="6"/>
      <c r="E12" s="12">
        <f>IF(D12&lt;=$B$5,[1]Randon_Number!A7,HLOOKUP($A$5,[1]Randon_Number!$E$2:$BQ$258,[1]Draw_Sheet!E11+1,FALSE))</f>
        <v>5</v>
      </c>
      <c r="F12" s="14" t="str">
        <f t="shared" si="0"/>
        <v>De La Salle College, Churchtown</v>
      </c>
      <c r="G12" s="15"/>
      <c r="H12" s="38">
        <v>2</v>
      </c>
      <c r="I12" s="39" t="str">
        <f>IF($E12=0,F13,IF($G12=$G13,"",IF($G12&gt;$G13,F12,F13)))</f>
        <v/>
      </c>
      <c r="J12" s="40"/>
      <c r="K12" s="38">
        <v>2</v>
      </c>
      <c r="L12" s="39" t="str">
        <f>IF($J16=$J18,"",IF($J16&gt;$J18,I16,I18))</f>
        <v/>
      </c>
      <c r="M12" s="41"/>
    </row>
    <row r="13" spans="1:13" s="13" customFormat="1" ht="19.5" x14ac:dyDescent="0.35">
      <c r="A13" s="12">
        <v>6</v>
      </c>
      <c r="B13" s="23" t="s">
        <v>20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Lucan C.C./Clonkeen College, Blackrock</v>
      </c>
      <c r="G13" s="15"/>
      <c r="H13" s="38"/>
      <c r="I13" s="39"/>
      <c r="J13" s="40"/>
      <c r="K13" s="38"/>
      <c r="L13" s="39"/>
      <c r="M13" s="41"/>
    </row>
    <row r="14" spans="1:13" s="13" customFormat="1" ht="19.5" x14ac:dyDescent="0.35">
      <c r="A14" s="12">
        <v>7</v>
      </c>
      <c r="B14" s="23" t="s">
        <v>21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Ardscoil na Trionoide, Athy</v>
      </c>
      <c r="G14" s="12"/>
      <c r="H14" s="38"/>
      <c r="I14" s="39" t="str">
        <f>IF($E14=0,F15,IF($G14=$G15,"",IF($G14&gt;$G15,F14,F15)))</f>
        <v/>
      </c>
      <c r="J14" s="40"/>
      <c r="K14" s="38"/>
      <c r="L14" s="39" t="str">
        <f>IF($J20=$J22,"",IF($J20&gt;$J22,I20,I22))</f>
        <v/>
      </c>
      <c r="M14" s="41"/>
    </row>
    <row r="15" spans="1:13" s="13" customFormat="1" ht="19.5" x14ac:dyDescent="0.35">
      <c r="A15" s="12">
        <v>8</v>
      </c>
      <c r="B15" s="23" t="s">
        <v>22</v>
      </c>
      <c r="C15" s="6"/>
      <c r="E15" s="12">
        <f>IF(D15&lt;=$B$5,[1]Randon_Number!A10,HLOOKUP($A$5,[1]Randon_Number!$E$2:$BQ$258,[1]Draw_Sheet!E14+1,FALSE))</f>
        <v>8</v>
      </c>
      <c r="F15" s="14" t="str">
        <f t="shared" si="0"/>
        <v>Patrician S.S., Newbridge</v>
      </c>
      <c r="G15" s="12"/>
      <c r="H15" s="38"/>
      <c r="I15" s="39"/>
      <c r="J15" s="40"/>
      <c r="K15" s="38"/>
      <c r="L15" s="39"/>
      <c r="M15" s="41"/>
    </row>
    <row r="16" spans="1:13" s="13" customFormat="1" ht="19.5" x14ac:dyDescent="0.35">
      <c r="A16" s="12">
        <v>9</v>
      </c>
      <c r="B16" s="42" t="s">
        <v>23</v>
      </c>
      <c r="C16" s="6"/>
      <c r="E16" s="12">
        <f>IF(D16&lt;=$B$5,[1]Randon_Number!A11,HLOOKUP($A$5,[1]Randon_Number!$E$2:$BQ$258,[1]Draw_Sheet!E15+1,FALSE))</f>
        <v>9</v>
      </c>
      <c r="F16" s="14" t="str">
        <f t="shared" si="0"/>
        <v>St. Mel's College, Longford/Moyne C.S.</v>
      </c>
      <c r="G16" s="15"/>
      <c r="H16" s="38">
        <v>3</v>
      </c>
      <c r="I16" s="39" t="str">
        <f>IF($E16=0,F17,IF($G16=$G17,"",IF($G16&gt;$G17,F16,F17)))</f>
        <v/>
      </c>
      <c r="J16" s="40"/>
      <c r="K16" s="38">
        <v>3</v>
      </c>
      <c r="L16" s="39" t="str">
        <f>IF($J24=$J26,"",IF($J24&gt;$J26,I24,I26))</f>
        <v/>
      </c>
      <c r="M16" s="41"/>
    </row>
    <row r="17" spans="1:13" s="13" customFormat="1" ht="19.5" x14ac:dyDescent="0.35">
      <c r="A17" s="12">
        <v>10</v>
      </c>
      <c r="B17" s="21" t="s">
        <v>24</v>
      </c>
      <c r="C17" s="6"/>
      <c r="E17" s="12">
        <f>IF(D17&lt;=$B$5,[1]Randon_Number!A12,HLOOKUP($A$5,[1]Randon_Number!$E$2:$BQ$258,[1]Draw_Sheet!E16+1,FALSE))</f>
        <v>10</v>
      </c>
      <c r="F17" s="14" t="str">
        <f t="shared" si="0"/>
        <v>Mountmellick C.S.</v>
      </c>
      <c r="G17" s="15"/>
      <c r="H17" s="38"/>
      <c r="I17" s="39"/>
      <c r="J17" s="40"/>
      <c r="K17" s="38"/>
      <c r="L17" s="39"/>
      <c r="M17" s="41"/>
    </row>
    <row r="18" spans="1:13" s="13" customFormat="1" ht="19.5" x14ac:dyDescent="0.35">
      <c r="A18" s="12">
        <v>11</v>
      </c>
      <c r="B18" s="43" t="s">
        <v>25</v>
      </c>
      <c r="C18" s="6"/>
      <c r="E18" s="12">
        <f>IF(D18&lt;=$B$5,[1]Randon_Number!A13,HLOOKUP($A$5,[1]Randon_Number!$E$2:$BQ$258,[1]Draw_Sheet!E17+1,FALSE))</f>
        <v>11</v>
      </c>
      <c r="F18" s="14" t="str">
        <f t="shared" si="0"/>
        <v>Moate C.S./Ard Scoil Rath Iomghain, Rathangan</v>
      </c>
      <c r="G18" s="15"/>
      <c r="H18" s="38"/>
      <c r="I18" s="39" t="str">
        <f t="shared" ref="I18:I38" si="1">IF($E18=0,F19,IF($G18=$G19,"",IF($G18&gt;$G19,F18,F19)))</f>
        <v/>
      </c>
      <c r="J18" s="40"/>
      <c r="K18" s="38"/>
      <c r="L18" s="39" t="str">
        <f>IF($J28=$J30,"",IF($J28&gt;$J30,I28,I30))</f>
        <v/>
      </c>
      <c r="M18" s="41"/>
    </row>
    <row r="19" spans="1:13" s="13" customFormat="1" ht="19.5" x14ac:dyDescent="0.35">
      <c r="A19" s="12">
        <v>12</v>
      </c>
      <c r="B19" s="23" t="s">
        <v>26</v>
      </c>
      <c r="C19" s="6"/>
      <c r="E19" s="12">
        <f>IF(D19&lt;=$B$5,[1]Randon_Number!A14,HLOOKUP($A$5,[1]Randon_Number!$E$2:$BQ$258,[1]Draw_Sheet!E18+1,FALSE))</f>
        <v>12</v>
      </c>
      <c r="F19" s="14" t="str">
        <f t="shared" si="0"/>
        <v>St. Mary's CBS, Portlaoise</v>
      </c>
      <c r="G19" s="15"/>
      <c r="H19" s="38"/>
      <c r="I19" s="39"/>
      <c r="J19" s="40"/>
      <c r="K19" s="38"/>
      <c r="L19" s="39"/>
      <c r="M19" s="41"/>
    </row>
    <row r="20" spans="1:13" s="13" customFormat="1" ht="19.5" x14ac:dyDescent="0.35">
      <c r="A20" s="12">
        <v>13</v>
      </c>
      <c r="B20" s="23" t="s">
        <v>27</v>
      </c>
      <c r="C20" s="6"/>
      <c r="E20" s="12">
        <f>IF(D20&lt;=$B$5,[1]Randon_Number!A15,HLOOKUP($A$5,[1]Randon_Number!$E$2:$BQ$258,[1]Draw_Sheet!E19+1,FALSE))</f>
        <v>13</v>
      </c>
      <c r="F20" s="14" t="str">
        <f t="shared" si="0"/>
        <v>St. Paul's S.S., Monasterevin</v>
      </c>
      <c r="G20" s="15"/>
      <c r="H20" s="38">
        <v>4</v>
      </c>
      <c r="I20" s="39" t="str">
        <f t="shared" si="1"/>
        <v/>
      </c>
      <c r="J20" s="40"/>
      <c r="K20" s="38">
        <v>4</v>
      </c>
      <c r="L20" s="39" t="str">
        <f>IF($J32=$J34,"",IF($J32&gt;$J34,I32,I34))</f>
        <v/>
      </c>
      <c r="M20" s="41"/>
    </row>
    <row r="21" spans="1:13" s="13" customFormat="1" ht="19.5" x14ac:dyDescent="0.35">
      <c r="A21" s="12">
        <v>14</v>
      </c>
      <c r="B21" s="23" t="s">
        <v>28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Scoil Dara, Kilcock</v>
      </c>
      <c r="G21" s="15"/>
      <c r="H21" s="38"/>
      <c r="I21" s="39"/>
      <c r="J21" s="40"/>
      <c r="K21" s="38"/>
      <c r="L21" s="39"/>
      <c r="M21" s="41"/>
    </row>
    <row r="22" spans="1:13" s="13" customFormat="1" ht="19.5" x14ac:dyDescent="0.35">
      <c r="A22" s="12">
        <v>15</v>
      </c>
      <c r="B22" s="21" t="s">
        <v>29</v>
      </c>
      <c r="C22" s="6"/>
      <c r="E22" s="12">
        <f>IF(D22&lt;=$B$5,[1]Randon_Number!A17,HLOOKUP($A$5,[1]Randon_Number!$E$2:$BQ$258,[1]Draw_Sheet!E21+1,FALSE))</f>
        <v>15</v>
      </c>
      <c r="F22" s="14" t="str">
        <f t="shared" si="0"/>
        <v>Scoil Mhuire C.S., Clane</v>
      </c>
      <c r="G22" s="15"/>
      <c r="H22" s="38"/>
      <c r="I22" s="39" t="str">
        <f t="shared" si="1"/>
        <v/>
      </c>
      <c r="J22" s="40"/>
      <c r="K22" s="38"/>
      <c r="L22" s="39" t="str">
        <f>IF($J36=$J38,"",IF($J36&gt;$J38,I36,I38))</f>
        <v/>
      </c>
      <c r="M22" s="41"/>
    </row>
    <row r="23" spans="1:13" s="13" customFormat="1" ht="19.5" x14ac:dyDescent="0.35">
      <c r="A23" s="12">
        <v>16</v>
      </c>
      <c r="B23" s="21" t="s">
        <v>30</v>
      </c>
      <c r="C23" s="6"/>
      <c r="E23" s="12">
        <f>IF(D23&lt;=$B$5,[1]Randon_Number!A18,HLOOKUP($A$5,[1]Randon_Number!$E$2:$BQ$258,[1]Draw_Sheet!E22+1,FALSE))</f>
        <v>16</v>
      </c>
      <c r="F23" s="14" t="str">
        <f t="shared" si="0"/>
        <v>St. Joseph's S.S., Rochfortbridge</v>
      </c>
      <c r="G23" s="15"/>
      <c r="H23" s="38"/>
      <c r="I23" s="39"/>
      <c r="J23" s="40"/>
      <c r="K23" s="38"/>
      <c r="L23" s="39"/>
      <c r="M23" s="41"/>
    </row>
    <row r="24" spans="1:13" s="13" customFormat="1" ht="19.5" x14ac:dyDescent="0.35">
      <c r="A24" s="12">
        <v>17</v>
      </c>
      <c r="B24" s="21" t="s">
        <v>31</v>
      </c>
      <c r="C24" s="6"/>
      <c r="E24" s="12">
        <f>IF(D24&lt;=$B$5,[1]Randon_Number!A19,HLOOKUP($A$5,[1]Randon_Number!$E$2:$BQ$258,[1]Draw_Sheet!E23+1,FALSE))</f>
        <v>17</v>
      </c>
      <c r="F24" s="14" t="str">
        <f t="shared" si="0"/>
        <v>De La Salle College, Dundalk</v>
      </c>
      <c r="G24" s="15"/>
      <c r="H24" s="38">
        <v>5</v>
      </c>
      <c r="I24" s="39" t="str">
        <f t="shared" si="1"/>
        <v/>
      </c>
      <c r="J24" s="40"/>
      <c r="K24" s="38">
        <v>5</v>
      </c>
      <c r="L24" s="39"/>
      <c r="M24" s="41"/>
    </row>
    <row r="25" spans="1:13" s="13" customFormat="1" ht="19.5" x14ac:dyDescent="0.35">
      <c r="A25" s="12">
        <v>18</v>
      </c>
      <c r="B25" s="21" t="s">
        <v>32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Ardee C.S.</v>
      </c>
      <c r="G25" s="15"/>
      <c r="H25" s="38"/>
      <c r="I25" s="39"/>
      <c r="J25" s="40"/>
      <c r="K25" s="38"/>
      <c r="L25" s="39"/>
      <c r="M25" s="41"/>
    </row>
    <row r="26" spans="1:13" s="13" customFormat="1" ht="19.5" x14ac:dyDescent="0.35">
      <c r="A26" s="12">
        <v>19</v>
      </c>
      <c r="B26" s="23" t="s">
        <v>33</v>
      </c>
      <c r="C26" s="6"/>
      <c r="E26" s="12">
        <f>IF(D26&lt;=$B$5,[1]Randon_Number!A21,HLOOKUP($A$5,[1]Randon_Number!$E$2:$BQ$258,[1]Draw_Sheet!E25+1,FALSE))</f>
        <v>19</v>
      </c>
      <c r="F26" s="14" t="str">
        <f t="shared" si="0"/>
        <v>Ballymakenny College, Drogheda</v>
      </c>
      <c r="G26" s="15"/>
      <c r="H26" s="38"/>
      <c r="I26" s="39" t="str">
        <f t="shared" si="1"/>
        <v/>
      </c>
      <c r="J26" s="40"/>
      <c r="K26" s="38"/>
      <c r="L26" s="39" t="str">
        <f>IF($J40=$J42,"",IF($J40&gt;$J42,I40,I42))</f>
        <v/>
      </c>
      <c r="M26" s="41"/>
    </row>
    <row r="27" spans="1:13" s="13" customFormat="1" ht="19.5" x14ac:dyDescent="0.35">
      <c r="A27" s="12">
        <v>20</v>
      </c>
      <c r="B27" s="14" t="s">
        <v>36</v>
      </c>
      <c r="C27" s="6"/>
      <c r="E27" s="12">
        <f>IF(D27&lt;=$B$5,[1]Randon_Number!A22,HLOOKUP($A$5,[1]Randon_Number!$E$2:$BQ$258,[1]Draw_Sheet!E26+1,FALSE))</f>
        <v>20</v>
      </c>
      <c r="F27" s="14" t="str">
        <f t="shared" si="0"/>
        <v>St. Oliver's C.C., Drogheda</v>
      </c>
      <c r="G27" s="15"/>
      <c r="H27" s="38"/>
      <c r="I27" s="39"/>
      <c r="J27" s="40"/>
      <c r="K27" s="38"/>
      <c r="L27" s="39"/>
      <c r="M27" s="41"/>
    </row>
    <row r="28" spans="1:13" s="13" customFormat="1" ht="19.5" x14ac:dyDescent="0.35">
      <c r="A28" s="12">
        <v>21</v>
      </c>
      <c r="B28" s="44" t="s">
        <v>34</v>
      </c>
      <c r="C28" s="6"/>
      <c r="E28" s="12">
        <f>IF(D28&lt;=$B$5,[1]Randon_Number!A23,HLOOKUP($A$5,[1]Randon_Number!$E$2:$BQ$258,[1]Draw_Sheet!E27+1,FALSE))</f>
        <v>21</v>
      </c>
      <c r="F28" s="14" t="str">
        <f t="shared" si="0"/>
        <v>Drogheda Grammar School</v>
      </c>
      <c r="G28" s="15"/>
      <c r="H28" s="38">
        <v>6</v>
      </c>
      <c r="I28" s="39" t="str">
        <f t="shared" si="1"/>
        <v/>
      </c>
      <c r="J28" s="40"/>
      <c r="K28" s="38">
        <v>6</v>
      </c>
      <c r="L28" s="39" t="str">
        <f>IF($J40=$J42,"",IF($J40&gt;$J42,I40,I42))</f>
        <v/>
      </c>
      <c r="M28" s="41"/>
    </row>
    <row r="29" spans="1:13" s="13" customFormat="1" ht="19.5" x14ac:dyDescent="0.35">
      <c r="A29" s="12">
        <v>22</v>
      </c>
      <c r="B29" s="44" t="s">
        <v>35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Colaiste ChuChulainn, Dundalk</v>
      </c>
      <c r="G29" s="15"/>
      <c r="H29" s="38"/>
      <c r="I29" s="39"/>
      <c r="J29" s="40"/>
      <c r="K29" s="38"/>
      <c r="L29" s="39"/>
      <c r="M29" s="41"/>
    </row>
    <row r="30" spans="1:13" s="13" customFormat="1" ht="19.5" x14ac:dyDescent="0.35">
      <c r="A30" s="12">
        <v>23</v>
      </c>
      <c r="B30" s="21" t="s">
        <v>37</v>
      </c>
      <c r="C30" s="6"/>
      <c r="E30" s="12">
        <f>IF(D30&lt;=$B$5,[1]Randon_Number!A25,HLOOKUP($A$5,[1]Randon_Number!$E$2:$BQ$258,[1]Draw_Sheet!E29+1,FALSE))</f>
        <v>23</v>
      </c>
      <c r="F30" s="14" t="str">
        <f t="shared" si="0"/>
        <v>St. Aidan's CBS, Whitehall</v>
      </c>
      <c r="G30" s="15"/>
      <c r="H30" s="38"/>
      <c r="I30" s="39" t="str">
        <f t="shared" si="1"/>
        <v/>
      </c>
      <c r="J30" s="40"/>
      <c r="K30" s="38"/>
      <c r="L30" s="39" t="str">
        <f>IF($J44=$J46,"",IF($J44&gt;$J46,I44,I46))</f>
        <v/>
      </c>
      <c r="M30" s="41"/>
    </row>
    <row r="31" spans="1:13" s="13" customFormat="1" ht="19.5" x14ac:dyDescent="0.35">
      <c r="A31" s="12">
        <v>24</v>
      </c>
      <c r="B31" s="21" t="s">
        <v>38</v>
      </c>
      <c r="C31" s="6"/>
      <c r="E31" s="12">
        <f>IF(D31&lt;=$B$5,[1]Randon_Number!A26,HLOOKUP($A$5,[1]Randon_Number!$E$2:$BQ$258,[1]Draw_Sheet!E30+1,FALSE))</f>
        <v>24</v>
      </c>
      <c r="F31" s="14" t="str">
        <f t="shared" si="0"/>
        <v>Beneavin College, Finglas</v>
      </c>
      <c r="G31" s="15"/>
      <c r="H31" s="38"/>
      <c r="I31" s="39"/>
      <c r="J31" s="40"/>
      <c r="K31" s="38"/>
      <c r="L31" s="39"/>
      <c r="M31" s="41"/>
    </row>
    <row r="32" spans="1:13" s="13" customFormat="1" ht="21.75" customHeight="1" x14ac:dyDescent="0.35">
      <c r="A32" s="12">
        <v>25</v>
      </c>
      <c r="B32" s="45" t="s">
        <v>40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Ashbourne C.S./Coolmine C.S., Clonsilla</v>
      </c>
      <c r="G32" s="15"/>
      <c r="H32" s="38">
        <v>7</v>
      </c>
      <c r="I32" s="39" t="str">
        <f t="shared" si="1"/>
        <v/>
      </c>
      <c r="J32" s="40"/>
      <c r="K32" s="38">
        <v>7</v>
      </c>
      <c r="L32" s="39" t="str">
        <f>IF($J44=$J46,"",IF($J44&gt;$J46,I44,I46))</f>
        <v/>
      </c>
      <c r="M32" s="41"/>
    </row>
    <row r="33" spans="1:13" s="13" customFormat="1" ht="21.75" customHeight="1" x14ac:dyDescent="0.35">
      <c r="A33" s="12">
        <v>26</v>
      </c>
      <c r="B33" s="42" t="s">
        <v>39</v>
      </c>
      <c r="C33" s="6"/>
      <c r="E33" s="12">
        <f>IF(D33&lt;=$B$5,[1]Randon_Number!A28,HLOOKUP($A$5,[1]Randon_Number!$E$2:$BQ$258,[1]Draw_Sheet!E32+1,FALSE))</f>
        <v>26</v>
      </c>
      <c r="F33" s="14" t="str">
        <f t="shared" si="0"/>
        <v>Castleknock C.C./Kishoge C.C., Clonburris</v>
      </c>
      <c r="G33" s="15"/>
      <c r="H33" s="38"/>
      <c r="I33" s="39"/>
      <c r="J33" s="40"/>
      <c r="K33" s="38"/>
      <c r="L33" s="39"/>
      <c r="M33" s="41"/>
    </row>
    <row r="34" spans="1:13" s="13" customFormat="1" ht="19.5" x14ac:dyDescent="0.35">
      <c r="A34" s="12">
        <v>27</v>
      </c>
      <c r="B34" s="21" t="s">
        <v>41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St. David's H.F.S.S., Greystones</v>
      </c>
      <c r="G34" s="15"/>
      <c r="H34" s="38"/>
      <c r="I34" s="39" t="str">
        <f t="shared" si="1"/>
        <v/>
      </c>
      <c r="J34" s="40"/>
      <c r="K34" s="38"/>
      <c r="L34" s="39" t="str">
        <f>IF($J48=$J50,"",IF($J48&gt;$J50,I48,I50))</f>
        <v/>
      </c>
      <c r="M34" s="41"/>
    </row>
    <row r="35" spans="1:13" s="13" customFormat="1" ht="19.5" x14ac:dyDescent="0.35">
      <c r="A35" s="12">
        <v>28</v>
      </c>
      <c r="B35" s="21" t="s">
        <v>42</v>
      </c>
      <c r="C35" s="6"/>
      <c r="E35" s="12">
        <f>IF(D35&lt;=$B$5,[1]Randon_Number!A30,HLOOKUP($A$5,[1]Randon_Number!$E$2:$BQ$258,[1]Draw_Sheet!E34+1,FALSE))</f>
        <v>28</v>
      </c>
      <c r="F35" s="14" t="str">
        <f t="shared" si="0"/>
        <v>Creagh College, Gorey</v>
      </c>
      <c r="G35" s="15"/>
      <c r="H35" s="38"/>
      <c r="I35" s="39"/>
      <c r="J35" s="40"/>
      <c r="K35" s="38"/>
      <c r="L35" s="39"/>
      <c r="M35" s="41"/>
    </row>
    <row r="36" spans="1:13" s="13" customFormat="1" ht="19.5" x14ac:dyDescent="0.35">
      <c r="A36" s="12">
        <v>29</v>
      </c>
      <c r="B36" s="21" t="s">
        <v>43</v>
      </c>
      <c r="C36" s="6"/>
      <c r="E36" s="12">
        <f>IF(D36&lt;=$B$5,[1]Randon_Number!A31,HLOOKUP($A$5,[1]Randon_Number!$E$2:$BQ$258,[1]Draw_Sheet!E35+1,FALSE))</f>
        <v>29</v>
      </c>
      <c r="F36" s="14" t="str">
        <f t="shared" si="0"/>
        <v>Gorey C.S.</v>
      </c>
      <c r="G36" s="15"/>
      <c r="H36" s="38">
        <v>8</v>
      </c>
      <c r="I36" s="39" t="str">
        <f t="shared" si="1"/>
        <v/>
      </c>
      <c r="J36" s="40"/>
      <c r="K36" s="38">
        <v>8</v>
      </c>
      <c r="L36" s="39" t="str">
        <f>IF($J48=$J50,"",IF($J48&gt;$J50,I48,I50))</f>
        <v/>
      </c>
      <c r="M36" s="41"/>
    </row>
    <row r="37" spans="1:13" s="13" customFormat="1" ht="19.5" x14ac:dyDescent="0.35">
      <c r="A37" s="12">
        <v>30</v>
      </c>
      <c r="B37" s="21" t="s">
        <v>44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Temple Carrig School, Greystones</v>
      </c>
      <c r="G37" s="15"/>
      <c r="H37" s="38"/>
      <c r="I37" s="39"/>
      <c r="J37" s="40"/>
      <c r="K37" s="38"/>
      <c r="L37" s="39"/>
      <c r="M37" s="41"/>
    </row>
    <row r="38" spans="1:13" s="13" customFormat="1" ht="19.5" x14ac:dyDescent="0.35">
      <c r="A38" s="12">
        <v>31</v>
      </c>
      <c r="B38" s="21" t="s">
        <v>45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Colaiste Pobail Osrai, Kilkenny</v>
      </c>
      <c r="G38" s="15"/>
      <c r="H38" s="38"/>
      <c r="I38" s="39" t="str">
        <f t="shared" si="1"/>
        <v/>
      </c>
      <c r="J38" s="40"/>
      <c r="K38" s="38"/>
      <c r="L38" s="39" t="str">
        <f>IF($J52=$J54,"",IF($J52&gt;$J54,I52,I54))</f>
        <v/>
      </c>
      <c r="M38" s="41"/>
    </row>
    <row r="39" spans="1:13" s="13" customFormat="1" ht="19.5" x14ac:dyDescent="0.35">
      <c r="A39" s="12">
        <v>32</v>
      </c>
      <c r="B39" s="21" t="s">
        <v>46</v>
      </c>
      <c r="C39" s="6"/>
      <c r="E39" s="12">
        <f>IF(D39&lt;=$B$5,[1]Randon_Number!A34,HLOOKUP($A$5,[1]Randon_Number!$E$2:$BQ$258,[1]Draw_Sheet!E38+1,FALSE))</f>
        <v>32</v>
      </c>
      <c r="F39" s="14" t="str">
        <f t="shared" si="0"/>
        <v>Colaiste Chill Mhantain, Wicklow Town</v>
      </c>
      <c r="G39" s="15"/>
      <c r="H39" s="38"/>
      <c r="I39" s="39"/>
      <c r="J39" s="40"/>
      <c r="K39" s="38"/>
      <c r="L39" s="39"/>
      <c r="M39" s="41"/>
    </row>
    <row r="40" spans="1:13" x14ac:dyDescent="0.25">
      <c r="C40" s="18"/>
      <c r="I40" s="20"/>
      <c r="J40" s="20"/>
      <c r="L40" s="20"/>
      <c r="M40" s="20"/>
    </row>
    <row r="41" spans="1:13" x14ac:dyDescent="0.25">
      <c r="C41" s="18"/>
      <c r="I41" s="20"/>
      <c r="J41" s="20"/>
      <c r="L41" s="20"/>
      <c r="M41" s="20"/>
    </row>
    <row r="42" spans="1:13" x14ac:dyDescent="0.25">
      <c r="C42" s="18"/>
      <c r="I42" s="20"/>
      <c r="J42" s="20"/>
      <c r="L42" s="20"/>
      <c r="M42" s="20"/>
    </row>
    <row r="43" spans="1:13" x14ac:dyDescent="0.25">
      <c r="B43" s="18"/>
      <c r="C43" s="18"/>
      <c r="I43" s="20"/>
      <c r="J43" s="20"/>
      <c r="L43" s="20"/>
      <c r="M43" s="20"/>
    </row>
    <row r="44" spans="1:13" x14ac:dyDescent="0.25">
      <c r="B44" s="18"/>
      <c r="C44" s="18"/>
      <c r="I44" s="20"/>
      <c r="J44" s="20"/>
      <c r="L44" s="20"/>
      <c r="M44" s="20"/>
    </row>
    <row r="45" spans="1:13" x14ac:dyDescent="0.25">
      <c r="B45" s="18"/>
      <c r="C45" s="18"/>
      <c r="I45" s="20"/>
      <c r="J45" s="20"/>
      <c r="L45" s="20"/>
      <c r="M45" s="20"/>
    </row>
    <row r="46" spans="1:13" x14ac:dyDescent="0.25">
      <c r="B46" s="18"/>
      <c r="C46" s="18"/>
      <c r="I46" s="20"/>
      <c r="J46" s="20"/>
      <c r="L46" s="20"/>
      <c r="M46" s="20"/>
    </row>
    <row r="47" spans="1:13" x14ac:dyDescent="0.25">
      <c r="B47" s="18"/>
      <c r="C47" s="18"/>
      <c r="I47" s="20"/>
      <c r="J47" s="20"/>
      <c r="L47" s="20"/>
      <c r="M47" s="20"/>
    </row>
    <row r="48" spans="1:13" x14ac:dyDescent="0.25">
      <c r="B48" s="18"/>
      <c r="C48" s="18"/>
      <c r="I48" s="20"/>
      <c r="J48" s="20"/>
      <c r="L48" s="20"/>
      <c r="M48" s="20"/>
    </row>
    <row r="49" spans="2:13" x14ac:dyDescent="0.25">
      <c r="B49" s="18"/>
      <c r="C49" s="18"/>
      <c r="I49" s="20"/>
      <c r="J49" s="20"/>
      <c r="L49" s="20"/>
      <c r="M49" s="20"/>
    </row>
    <row r="50" spans="2:13" x14ac:dyDescent="0.25">
      <c r="B50" s="18"/>
      <c r="C50" s="18"/>
      <c r="I50" s="20"/>
      <c r="J50" s="20"/>
      <c r="L50" s="20"/>
      <c r="M50" s="20"/>
    </row>
    <row r="51" spans="2:13" x14ac:dyDescent="0.25">
      <c r="B51" s="18"/>
      <c r="C51" s="18"/>
      <c r="I51" s="20"/>
      <c r="J51" s="20"/>
      <c r="L51" s="20"/>
      <c r="M51" s="20"/>
    </row>
    <row r="52" spans="2:13" x14ac:dyDescent="0.25">
      <c r="B52" s="18"/>
      <c r="C52" s="18"/>
      <c r="I52" s="20"/>
      <c r="J52" s="20"/>
      <c r="L52" s="20"/>
      <c r="M52" s="20"/>
    </row>
    <row r="53" spans="2:13" x14ac:dyDescent="0.25">
      <c r="B53" s="18"/>
      <c r="C53" s="18"/>
      <c r="I53" s="20"/>
      <c r="J53" s="20"/>
      <c r="L53" s="20"/>
      <c r="M53" s="20"/>
    </row>
    <row r="54" spans="2:13" x14ac:dyDescent="0.25">
      <c r="B54" s="18"/>
      <c r="C54" s="18"/>
      <c r="I54" s="20"/>
      <c r="J54" s="20"/>
      <c r="L54" s="20"/>
      <c r="M54" s="20"/>
    </row>
  </sheetData>
  <mergeCells count="91"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28:H31"/>
    <mergeCell ref="I28:I29"/>
    <mergeCell ref="J28:J29"/>
    <mergeCell ref="K28:K31"/>
    <mergeCell ref="L28:L29"/>
    <mergeCell ref="M24:M25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0:M21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16:M17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2:M13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L8:L9"/>
    <mergeCell ref="M8:M9"/>
    <mergeCell ref="I10:I11"/>
    <mergeCell ref="J10:J11"/>
    <mergeCell ref="L10:L11"/>
    <mergeCell ref="M10:M11"/>
    <mergeCell ref="A7:D7"/>
    <mergeCell ref="H8:H11"/>
    <mergeCell ref="I8:I9"/>
    <mergeCell ref="J8:J9"/>
    <mergeCell ref="K8:K11"/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Shield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2022-12-20T12:46:05Z</dcterms:modified>
</cp:coreProperties>
</file>